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-DISCO E\IVONNE\2024\ESTUDIO DE INSUFICIENCIA 2025\"/>
    </mc:Choice>
  </mc:AlternateContent>
  <xr:revisionPtr revIDLastSave="0" documentId="13_ncr:1_{3F955AE3-677C-45FE-9B8D-BC19F7046213}" xr6:coauthVersionLast="47" xr6:coauthVersionMax="47" xr10:uidLastSave="{00000000-0000-0000-0000-000000000000}"/>
  <bookViews>
    <workbookView xWindow="-120" yWindow="-120" windowWidth="24240" windowHeight="13140" xr2:uid="{005D44C5-65D7-43E1-9BAD-186E6A4F7634}"/>
  </bookViews>
  <sheets>
    <sheet name="Form-PACSE ETC CESAR" sheetId="1" r:id="rId1"/>
  </sheets>
  <definedNames>
    <definedName name="_xlnm._FilterDatabase" localSheetId="0" hidden="1">'Form-PACSE ETC CESAR'!$A$21:$D$357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7" i="1" l="1"/>
  <c r="F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57" i="1" s="1"/>
  <c r="G343" i="1"/>
  <c r="F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43" i="1" s="1"/>
  <c r="H330" i="1"/>
  <c r="G329" i="1"/>
  <c r="F329" i="1"/>
  <c r="H328" i="1"/>
  <c r="H327" i="1"/>
  <c r="H326" i="1"/>
  <c r="H325" i="1"/>
  <c r="H324" i="1"/>
  <c r="H323" i="1"/>
  <c r="H322" i="1"/>
  <c r="H321" i="1"/>
  <c r="H320" i="1"/>
  <c r="H319" i="1"/>
  <c r="H318" i="1"/>
  <c r="H329" i="1" s="1"/>
  <c r="H317" i="1"/>
  <c r="H316" i="1"/>
  <c r="G315" i="1"/>
  <c r="F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15" i="1" s="1"/>
  <c r="G301" i="1"/>
  <c r="F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301" i="1" s="1"/>
  <c r="H288" i="1"/>
  <c r="G287" i="1"/>
  <c r="F287" i="1"/>
  <c r="H286" i="1"/>
  <c r="H285" i="1"/>
  <c r="H284" i="1"/>
  <c r="H283" i="1"/>
  <c r="H282" i="1"/>
  <c r="H281" i="1"/>
  <c r="H280" i="1"/>
  <c r="H279" i="1"/>
  <c r="H278" i="1"/>
  <c r="H277" i="1"/>
  <c r="H276" i="1"/>
  <c r="H287" i="1" s="1"/>
  <c r="H275" i="1"/>
  <c r="H274" i="1"/>
  <c r="G273" i="1"/>
  <c r="F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73" i="1" s="1"/>
  <c r="G259" i="1"/>
  <c r="F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59" i="1" s="1"/>
  <c r="H246" i="1"/>
  <c r="G245" i="1"/>
  <c r="F245" i="1"/>
  <c r="H244" i="1"/>
  <c r="H243" i="1"/>
  <c r="H242" i="1"/>
  <c r="H241" i="1"/>
  <c r="H240" i="1"/>
  <c r="H239" i="1"/>
  <c r="H238" i="1"/>
  <c r="H237" i="1"/>
  <c r="H236" i="1"/>
  <c r="H235" i="1"/>
  <c r="H234" i="1"/>
  <c r="H245" i="1" s="1"/>
  <c r="H233" i="1"/>
  <c r="H232" i="1"/>
  <c r="G231" i="1"/>
  <c r="F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31" i="1" s="1"/>
  <c r="G217" i="1"/>
  <c r="F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17" i="1" s="1"/>
  <c r="H204" i="1"/>
  <c r="G203" i="1"/>
  <c r="F203" i="1"/>
  <c r="H202" i="1"/>
  <c r="H201" i="1"/>
  <c r="H200" i="1"/>
  <c r="H199" i="1"/>
  <c r="H198" i="1"/>
  <c r="H197" i="1"/>
  <c r="H196" i="1"/>
  <c r="H195" i="1"/>
  <c r="H194" i="1"/>
  <c r="H193" i="1"/>
  <c r="H192" i="1"/>
  <c r="H203" i="1" s="1"/>
  <c r="H191" i="1"/>
  <c r="H190" i="1"/>
  <c r="G189" i="1"/>
  <c r="F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89" i="1" s="1"/>
  <c r="G175" i="1"/>
  <c r="F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75" i="1" s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61" i="1" s="1"/>
  <c r="H149" i="1"/>
  <c r="H148" i="1"/>
  <c r="G147" i="1"/>
  <c r="F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47" i="1" s="1"/>
  <c r="G133" i="1"/>
  <c r="F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33" i="1" s="1"/>
  <c r="H120" i="1"/>
  <c r="G119" i="1"/>
  <c r="F119" i="1"/>
  <c r="H118" i="1"/>
  <c r="H117" i="1"/>
  <c r="H116" i="1"/>
  <c r="H115" i="1"/>
  <c r="H114" i="1"/>
  <c r="H113" i="1"/>
  <c r="H112" i="1"/>
  <c r="H111" i="1"/>
  <c r="H110" i="1"/>
  <c r="H109" i="1"/>
  <c r="H108" i="1"/>
  <c r="H119" i="1" s="1"/>
  <c r="H107" i="1"/>
  <c r="H106" i="1"/>
  <c r="G105" i="1"/>
  <c r="F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105" i="1" s="1"/>
  <c r="G91" i="1"/>
  <c r="F91" i="1"/>
  <c r="H90" i="1"/>
  <c r="H89" i="1"/>
  <c r="H88" i="1"/>
  <c r="H87" i="1"/>
  <c r="H86" i="1"/>
  <c r="H85" i="1"/>
  <c r="H84" i="1"/>
  <c r="H83" i="1"/>
  <c r="H82" i="1"/>
  <c r="H81" i="1"/>
  <c r="H80" i="1"/>
  <c r="H79" i="1"/>
  <c r="H91" i="1" s="1"/>
  <c r="H78" i="1"/>
  <c r="G77" i="1"/>
  <c r="F77" i="1"/>
  <c r="H76" i="1"/>
  <c r="L75" i="1"/>
  <c r="H75" i="1"/>
  <c r="H74" i="1"/>
  <c r="H73" i="1"/>
  <c r="H72" i="1"/>
  <c r="H71" i="1"/>
  <c r="H70" i="1"/>
  <c r="H69" i="1"/>
  <c r="H68" i="1"/>
  <c r="H67" i="1"/>
  <c r="H77" i="1" s="1"/>
  <c r="H66" i="1"/>
  <c r="H65" i="1"/>
  <c r="H64" i="1"/>
  <c r="G63" i="1"/>
  <c r="F63" i="1"/>
  <c r="F5" i="1" s="1"/>
  <c r="H62" i="1"/>
  <c r="H61" i="1"/>
  <c r="H60" i="1"/>
  <c r="H59" i="1"/>
  <c r="H58" i="1"/>
  <c r="H57" i="1"/>
  <c r="H56" i="1"/>
  <c r="H55" i="1"/>
  <c r="H54" i="1"/>
  <c r="H53" i="1"/>
  <c r="H52" i="1"/>
  <c r="H51" i="1"/>
  <c r="H63" i="1" s="1"/>
  <c r="H50" i="1"/>
  <c r="G49" i="1"/>
  <c r="G5" i="1" s="1"/>
  <c r="F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49" i="1" s="1"/>
  <c r="G35" i="1"/>
  <c r="F35" i="1"/>
  <c r="L34" i="1"/>
  <c r="H34" i="1"/>
  <c r="H33" i="1"/>
  <c r="H32" i="1"/>
  <c r="L31" i="1"/>
  <c r="H31" i="1"/>
  <c r="H30" i="1"/>
  <c r="H29" i="1"/>
  <c r="L28" i="1"/>
  <c r="L48" i="1" s="1"/>
  <c r="H28" i="1"/>
  <c r="H27" i="1"/>
  <c r="H26" i="1"/>
  <c r="H25" i="1"/>
  <c r="H24" i="1"/>
  <c r="H23" i="1"/>
  <c r="L22" i="1"/>
  <c r="H22" i="1"/>
  <c r="H35" i="1" s="1"/>
  <c r="H5" i="1" l="1"/>
</calcChain>
</file>

<file path=xl/sharedStrings.xml><?xml version="1.0" encoding="utf-8"?>
<sst xmlns="http://schemas.openxmlformats.org/spreadsheetml/2006/main" count="290" uniqueCount="105">
  <si>
    <t>PACSE</t>
  </si>
  <si>
    <t>NOMBRE DE LA ETC</t>
  </si>
  <si>
    <t>CESAR</t>
  </si>
  <si>
    <t>Fecha de elaboración: _DD/MM/AAAA_</t>
  </si>
  <si>
    <t>NOTAS:</t>
  </si>
  <si>
    <t>Digitar caracteres numéricos sin puntos ni comas, cuando se haga alusión a cantidades o valores.</t>
  </si>
  <si>
    <t>TIPO DE CONTRATO</t>
  </si>
  <si>
    <t>No digitar ningún dato en las celdas resaltadas en azul o gris; contienen fórmulas matemáticas que arrojan resultados totales.</t>
  </si>
  <si>
    <t>Contratos de prestación del servicio educativo</t>
  </si>
  <si>
    <r>
      <t>En los márgenes superior e izquierdo se encuentran los botones</t>
    </r>
    <r>
      <rPr>
        <b/>
        <sz val="10"/>
        <rFont val="Arial"/>
        <family val="2"/>
      </rPr>
      <t xml:space="preserve"> +</t>
    </r>
    <r>
      <rPr>
        <sz val="10"/>
        <rFont val="Arial"/>
        <family val="2"/>
      </rPr>
      <t xml:space="preserve"> o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>; sirven para agrupar o desagrupar la información para facilitar su lectura.</t>
    </r>
  </si>
  <si>
    <t>Iglesias y Confesiones Religiosas - Contratos para la promoción e implementación de estategias de desarrollo pedagógico</t>
  </si>
  <si>
    <t>Cada ítem se refiere a un proceso contractual. Para adicionar más ítems se selecciona todo el bloque de datos desde la columna A hacia la derecha y se pega en la parte inferior del último ítem, siguiendo el consecutivo.</t>
  </si>
  <si>
    <t>Administración del servicio educativo (Licitación)</t>
  </si>
  <si>
    <t>La ubicación de la necesidad de la contratación del servicio debe coincidir con lo que se identificó en el componente No. 3 del EIL.</t>
  </si>
  <si>
    <t>Concesión</t>
  </si>
  <si>
    <t>Los niveles educativos son los oficialmente definidos por el Ministerio de Educación Nacional.</t>
  </si>
  <si>
    <t>Contratación por Ley 80 - NEE Circular 66 de 2015</t>
  </si>
  <si>
    <t>Los estudiantes nuevos y antiguos deben corresponder al resultado del componente No. 3 del EIL.</t>
  </si>
  <si>
    <t>Subsidio a la demanda</t>
  </si>
  <si>
    <t>Los componentes de la canasta básica y la complementaria son los expresamente definidos en los numerales 13 y 14 del artículo 2.3.1.3.1.5. del Decreto 1075 de 2015.</t>
  </si>
  <si>
    <t>Sistema de Responsabilidad Penal Adolescente - Decreto 2383/2015</t>
  </si>
  <si>
    <t>Las "Otras condiciones" del servicio a contratar incluyen aquellos aspectos que tienen un costo y debe incluirse en el contrato; por ejemplo, los honorarios que se reconocen al contratista, entre otros.</t>
  </si>
  <si>
    <t>Decreto 030 de 2016 - Establecimientos Educativos</t>
  </si>
  <si>
    <t>Las actividades y el cronograma de la fase precontractual son sugeridos; los tiempos están parametrizados por semanas. Cada ETC debe definir su cronograma de la fase precontractual.</t>
  </si>
  <si>
    <t>Decreto 030 de 2016 - Univeridades</t>
  </si>
  <si>
    <t>Otros Contratos de Prestacion del Servicio Educativo</t>
  </si>
  <si>
    <t>Indígenas - Administración del servicio educativo</t>
  </si>
  <si>
    <t>Operadores para atención a población adulta</t>
  </si>
  <si>
    <t>Población a Atender</t>
  </si>
  <si>
    <t>Condiciones del Servicio Educativo a Contratar y Valor Estimado del Contrato</t>
  </si>
  <si>
    <t>Fase Precontractual - Iglesias y confesiones religiosas Contratos para la promoción e implementación de estategias de desarrollo pedagógico</t>
  </si>
  <si>
    <t>Octubre</t>
  </si>
  <si>
    <t>Noviembre</t>
  </si>
  <si>
    <t>Diciembre</t>
  </si>
  <si>
    <t>Enero</t>
  </si>
  <si>
    <t>Ítem</t>
  </si>
  <si>
    <t>Ubicación de la necesidad de la contratación del servicio</t>
  </si>
  <si>
    <t>Niveles</t>
  </si>
  <si>
    <t>Grados</t>
  </si>
  <si>
    <t>Nuevos</t>
  </si>
  <si>
    <t>Antiguos</t>
  </si>
  <si>
    <t>Total</t>
  </si>
  <si>
    <t>Condiciones del contrato</t>
  </si>
  <si>
    <t>Descripción de las características</t>
  </si>
  <si>
    <t>Valor estimado ($)</t>
  </si>
  <si>
    <t>Tipo de Contrato</t>
  </si>
  <si>
    <t>Actividad</t>
  </si>
  <si>
    <t>Responsable</t>
  </si>
  <si>
    <t>AGUACHICA</t>
  </si>
  <si>
    <t>Preescolar</t>
  </si>
  <si>
    <t>CANASTA BÁSICA</t>
  </si>
  <si>
    <t>Recurso humano: …</t>
  </si>
  <si>
    <t>Definición de listados de estudiantes a atender con contratación</t>
  </si>
  <si>
    <t>Marlene Acosta - Líder de Cobertura</t>
  </si>
  <si>
    <t>Básica Primaria</t>
  </si>
  <si>
    <t>Elaboración del PACSE</t>
  </si>
  <si>
    <t>Publicación del PACSE</t>
  </si>
  <si>
    <t>Material educativo: …</t>
  </si>
  <si>
    <t>Remisión del PACSE a Min. Educación</t>
  </si>
  <si>
    <t>Modificaciones al PACSE</t>
  </si>
  <si>
    <t>Elaboración de minutas contractuales</t>
  </si>
  <si>
    <t>Secretaría General Gobernación</t>
  </si>
  <si>
    <t>Básica Secundaria</t>
  </si>
  <si>
    <t>Gastos administrativos: …</t>
  </si>
  <si>
    <t>Verificación de requisitos formales y legales de los oferentes</t>
  </si>
  <si>
    <t>Jurídica Gobernación del Cesar</t>
  </si>
  <si>
    <t>Expedición de certificados de disponibilidad presupuestal</t>
  </si>
  <si>
    <t>Presupuesto Gobernación del Cesar</t>
  </si>
  <si>
    <t>Listado de estudiantes definitivo.</t>
  </si>
  <si>
    <t>Gastos generales: …</t>
  </si>
  <si>
    <t>Suscripción y registro de contratos</t>
  </si>
  <si>
    <t>Media</t>
  </si>
  <si>
    <t>Suscripción de actas de inicio de contratos</t>
  </si>
  <si>
    <t>ACELERACIÓN</t>
  </si>
  <si>
    <t>CANASTA COMPLEMENTARIA</t>
  </si>
  <si>
    <t>Estrategias de permanencia: …</t>
  </si>
  <si>
    <t>Sumatorias</t>
  </si>
  <si>
    <t>AGUSTIN CODAZZI</t>
  </si>
  <si>
    <t>Profesionales de apoyo: …</t>
  </si>
  <si>
    <t>OTRAS CONDICIONES</t>
  </si>
  <si>
    <t>Otras condiciones del contarto: …</t>
  </si>
  <si>
    <t>Valor estimado del contrato</t>
  </si>
  <si>
    <t>Fase Precontractual - Indígenas - Administración del servicio educativo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</si>
  <si>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</si>
  <si>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</si>
  <si>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</si>
  <si>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</si>
  <si>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</si>
  <si>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</si>
  <si>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</si>
  <si>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</si>
  <si>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</si>
  <si>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</si>
  <si>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</si>
  <si>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</si>
  <si>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PAZ</t>
  </si>
  <si>
    <t>MANAURE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</si>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</sst>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CC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41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41" fontId="2" fillId="0" borderId="3" xfId="1" applyFont="1" applyFill="1" applyBorder="1" applyAlignment="1" applyProtection="1">
      <alignment vertical="center" wrapText="1"/>
      <protection locked="0"/>
    </xf>
    <xf numFmtId="41" fontId="3" fillId="4" borderId="3" xfId="1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41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5" borderId="3" xfId="0" applyFont="1" applyFill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vertical="center" wrapText="1"/>
      <protection locked="0"/>
    </xf>
    <xf numFmtId="41" fontId="8" fillId="3" borderId="3" xfId="1" applyFont="1" applyFill="1" applyBorder="1" applyAlignment="1" applyProtection="1">
      <alignment vertical="center" wrapText="1"/>
      <protection locked="0"/>
    </xf>
    <xf numFmtId="41" fontId="7" fillId="3" borderId="3" xfId="1" applyFont="1" applyFill="1" applyBorder="1" applyAlignment="1" applyProtection="1">
      <alignment vertical="center" wrapText="1"/>
      <protection locked="0"/>
    </xf>
    <xf numFmtId="41" fontId="2" fillId="0" borderId="0" xfId="1" applyFont="1" applyAlignment="1" applyProtection="1">
      <alignment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E622-E246-4B12-978C-7525BB177747}">
  <dimension ref="A1:AH357"/>
  <sheetViews>
    <sheetView showGridLines="0" tabSelected="1" zoomScale="85" zoomScaleNormal="85" workbookViewId="0">
      <pane xSplit="4" ySplit="21" topLeftCell="E22" activePane="bottomRight" state="frozen"/>
      <selection pane="topRight" activeCell="E1" sqref="E1"/>
      <selection pane="bottomLeft" activeCell="A19" sqref="A19"/>
      <selection pane="bottomRight" activeCell="C3" sqref="C3"/>
    </sheetView>
  </sheetViews>
  <sheetFormatPr baseColWidth="10" defaultColWidth="11.42578125" defaultRowHeight="12.75" outlineLevelRow="1" outlineLevelCol="1" x14ac:dyDescent="0.25"/>
  <cols>
    <col min="1" max="1" width="5" style="1" bestFit="1" customWidth="1"/>
    <col min="2" max="2" width="36.28515625" style="1" customWidth="1"/>
    <col min="3" max="3" width="18.7109375" style="3" customWidth="1" outlineLevel="1"/>
    <col min="4" max="4" width="8.85546875" style="4" customWidth="1" outlineLevel="1"/>
    <col min="5" max="5" width="2.7109375" style="3" customWidth="1" outlineLevel="1"/>
    <col min="6" max="6" width="8.85546875" style="3" customWidth="1" outlineLevel="1"/>
    <col min="7" max="7" width="9.42578125" style="3" customWidth="1" outlineLevel="1"/>
    <col min="8" max="8" width="11.7109375" style="3" customWidth="1" outlineLevel="1"/>
    <col min="9" max="9" width="2.140625" style="3" customWidth="1"/>
    <col min="10" max="10" width="18.42578125" style="3" customWidth="1" outlineLevel="1"/>
    <col min="11" max="11" width="36.7109375" style="3" customWidth="1" outlineLevel="1"/>
    <col min="12" max="12" width="15.85546875" style="3" customWidth="1" outlineLevel="1"/>
    <col min="13" max="13" width="16.42578125" style="3" customWidth="1" outlineLevel="1"/>
    <col min="14" max="14" width="2.28515625" style="3" customWidth="1"/>
    <col min="15" max="15" width="5.28515625" style="4" customWidth="1" outlineLevel="1"/>
    <col min="16" max="16" width="55.42578125" style="3" customWidth="1" outlineLevel="1"/>
    <col min="17" max="17" width="32.42578125" style="3" customWidth="1" outlineLevel="1"/>
    <col min="18" max="33" width="2.7109375" style="3" customWidth="1" outlineLevel="1"/>
    <col min="34" max="34" width="3.140625" customWidth="1"/>
    <col min="35" max="16384" width="11.42578125" style="3"/>
  </cols>
  <sheetData>
    <row r="1" spans="1:16" x14ac:dyDescent="0.25">
      <c r="B1" s="2" t="s">
        <v>0</v>
      </c>
    </row>
    <row r="2" spans="1:16" x14ac:dyDescent="0.25">
      <c r="B2" s="5" t="s">
        <v>1</v>
      </c>
      <c r="C2" s="3" t="s">
        <v>2</v>
      </c>
    </row>
    <row r="3" spans="1:16" x14ac:dyDescent="0.25">
      <c r="B3" s="5" t="s">
        <v>3</v>
      </c>
      <c r="C3" s="6">
        <v>45621</v>
      </c>
    </row>
    <row r="4" spans="1:16" x14ac:dyDescent="0.25">
      <c r="B4" s="5"/>
    </row>
    <row r="5" spans="1:16" x14ac:dyDescent="0.25">
      <c r="A5" s="7"/>
      <c r="B5" s="8" t="s">
        <v>4</v>
      </c>
      <c r="F5" s="9">
        <f>+SUM(F35+F49+F63+F77+F91+F105+F119+F133+F147+F161+F175+F189+F203+F217+F231+F245+F259+F273+F287+F301+F315+F329+F343+F357)</f>
        <v>9638</v>
      </c>
      <c r="G5" s="9">
        <f t="shared" ref="G5:H5" si="0">+SUM(G35+G49+G63+G77+G91+G105+G119+G133+G147+G161+G175+G189+G203+G217+G231+G245+G259+G273+G287+G301+G315+G329+G343+G357)</f>
        <v>162362</v>
      </c>
      <c r="H5" s="9">
        <f t="shared" si="0"/>
        <v>172000</v>
      </c>
    </row>
    <row r="6" spans="1:16" hidden="1" outlineLevel="1" x14ac:dyDescent="0.25">
      <c r="A6" s="10">
        <v>1</v>
      </c>
      <c r="B6" s="11" t="s">
        <v>5</v>
      </c>
      <c r="P6" s="12" t="s">
        <v>6</v>
      </c>
    </row>
    <row r="7" spans="1:16" hidden="1" outlineLevel="1" x14ac:dyDescent="0.25">
      <c r="A7" s="10">
        <v>2</v>
      </c>
      <c r="B7" s="11" t="s">
        <v>7</v>
      </c>
      <c r="P7" s="13" t="s">
        <v>8</v>
      </c>
    </row>
    <row r="8" spans="1:16" hidden="1" outlineLevel="1" x14ac:dyDescent="0.25">
      <c r="A8" s="10">
        <v>3</v>
      </c>
      <c r="B8" s="11" t="s">
        <v>9</v>
      </c>
      <c r="P8" s="13" t="s">
        <v>10</v>
      </c>
    </row>
    <row r="9" spans="1:16" hidden="1" outlineLevel="1" x14ac:dyDescent="0.25">
      <c r="A9" s="10">
        <v>4</v>
      </c>
      <c r="B9" s="11" t="s">
        <v>11</v>
      </c>
      <c r="P9" s="13" t="s">
        <v>12</v>
      </c>
    </row>
    <row r="10" spans="1:16" hidden="1" outlineLevel="1" x14ac:dyDescent="0.25">
      <c r="A10" s="10">
        <v>5</v>
      </c>
      <c r="B10" s="11" t="s">
        <v>13</v>
      </c>
      <c r="P10" s="13" t="s">
        <v>14</v>
      </c>
    </row>
    <row r="11" spans="1:16" hidden="1" outlineLevel="1" x14ac:dyDescent="0.25">
      <c r="A11" s="10">
        <v>6</v>
      </c>
      <c r="B11" s="11" t="s">
        <v>15</v>
      </c>
      <c r="P11" s="13" t="s">
        <v>16</v>
      </c>
    </row>
    <row r="12" spans="1:16" hidden="1" outlineLevel="1" x14ac:dyDescent="0.25">
      <c r="A12" s="10">
        <v>7</v>
      </c>
      <c r="B12" s="11" t="s">
        <v>17</v>
      </c>
      <c r="P12" s="13" t="s">
        <v>18</v>
      </c>
    </row>
    <row r="13" spans="1:16" hidden="1" outlineLevel="1" x14ac:dyDescent="0.25">
      <c r="A13" s="10">
        <v>8</v>
      </c>
      <c r="B13" s="11" t="s">
        <v>19</v>
      </c>
      <c r="P13" s="13" t="s">
        <v>20</v>
      </c>
    </row>
    <row r="14" spans="1:16" hidden="1" outlineLevel="1" x14ac:dyDescent="0.25">
      <c r="A14" s="10">
        <v>9</v>
      </c>
      <c r="B14" s="11" t="s">
        <v>21</v>
      </c>
      <c r="P14" s="13" t="s">
        <v>22</v>
      </c>
    </row>
    <row r="15" spans="1:16" hidden="1" outlineLevel="1" x14ac:dyDescent="0.25">
      <c r="A15" s="10">
        <v>10</v>
      </c>
      <c r="B15" s="11" t="s">
        <v>23</v>
      </c>
      <c r="P15" s="13" t="s">
        <v>24</v>
      </c>
    </row>
    <row r="16" spans="1:16" hidden="1" outlineLevel="1" x14ac:dyDescent="0.25">
      <c r="A16" s="10"/>
      <c r="B16" s="11"/>
      <c r="P16" s="13" t="s">
        <v>25</v>
      </c>
    </row>
    <row r="17" spans="1:33" hidden="1" outlineLevel="1" x14ac:dyDescent="0.25">
      <c r="A17" s="10"/>
      <c r="B17" s="11"/>
      <c r="P17" s="13" t="s">
        <v>26</v>
      </c>
    </row>
    <row r="18" spans="1:33" hidden="1" outlineLevel="1" x14ac:dyDescent="0.25">
      <c r="A18" s="10"/>
      <c r="B18" s="11"/>
      <c r="P18" s="13" t="s">
        <v>27</v>
      </c>
    </row>
    <row r="19" spans="1:33" collapsed="1" x14ac:dyDescent="0.25">
      <c r="A19" s="7"/>
      <c r="B19" s="8"/>
      <c r="C19" s="5"/>
      <c r="D19" s="5"/>
      <c r="F19" s="5"/>
      <c r="G19" s="5"/>
      <c r="H19" s="5"/>
      <c r="J19" s="5"/>
      <c r="K19" s="5"/>
      <c r="L19" s="5"/>
      <c r="M19" s="5"/>
      <c r="N19" s="5"/>
      <c r="O19" s="14"/>
      <c r="P19" s="5"/>
    </row>
    <row r="20" spans="1:33" s="2" customFormat="1" ht="47.25" customHeight="1" x14ac:dyDescent="0.25">
      <c r="A20" s="15"/>
      <c r="B20" s="15"/>
      <c r="D20" s="16"/>
      <c r="F20" s="17" t="s">
        <v>28</v>
      </c>
      <c r="G20" s="17"/>
      <c r="H20" s="17"/>
      <c r="I20" s="18"/>
      <c r="J20" s="17" t="s">
        <v>29</v>
      </c>
      <c r="K20" s="17"/>
      <c r="L20" s="17"/>
      <c r="M20" s="17"/>
      <c r="N20" s="18"/>
      <c r="O20" s="19" t="s">
        <v>30</v>
      </c>
      <c r="P20" s="19"/>
      <c r="Q20" s="20"/>
      <c r="R20" s="21" t="s">
        <v>31</v>
      </c>
      <c r="S20" s="21"/>
      <c r="T20" s="21"/>
      <c r="U20" s="21"/>
      <c r="V20" s="21" t="s">
        <v>32</v>
      </c>
      <c r="W20" s="21"/>
      <c r="X20" s="21"/>
      <c r="Y20" s="21"/>
      <c r="Z20" s="21" t="s">
        <v>33</v>
      </c>
      <c r="AA20" s="21"/>
      <c r="AB20" s="21"/>
      <c r="AC20" s="21"/>
      <c r="AD20" s="21" t="s">
        <v>34</v>
      </c>
      <c r="AE20" s="21"/>
      <c r="AF20" s="21"/>
      <c r="AG20" s="21"/>
    </row>
    <row r="21" spans="1:33" s="16" customFormat="1" ht="25.5" x14ac:dyDescent="0.25">
      <c r="A21" s="22" t="s">
        <v>35</v>
      </c>
      <c r="B21" s="22" t="s">
        <v>36</v>
      </c>
      <c r="C21" s="23" t="s">
        <v>37</v>
      </c>
      <c r="D21" s="24" t="s">
        <v>38</v>
      </c>
      <c r="F21" s="23" t="s">
        <v>39</v>
      </c>
      <c r="G21" s="23" t="s">
        <v>40</v>
      </c>
      <c r="H21" s="23" t="s">
        <v>41</v>
      </c>
      <c r="I21" s="3"/>
      <c r="J21" s="23" t="s">
        <v>42</v>
      </c>
      <c r="K21" s="23" t="s">
        <v>43</v>
      </c>
      <c r="L21" s="23" t="s">
        <v>44</v>
      </c>
      <c r="M21" s="23" t="s">
        <v>45</v>
      </c>
      <c r="O21" s="24" t="s">
        <v>35</v>
      </c>
      <c r="P21" s="23" t="s">
        <v>46</v>
      </c>
      <c r="Q21" s="23" t="s">
        <v>47</v>
      </c>
      <c r="R21" s="23">
        <v>1</v>
      </c>
      <c r="S21" s="23">
        <v>2</v>
      </c>
      <c r="T21" s="23">
        <v>3</v>
      </c>
      <c r="U21" s="23">
        <v>4</v>
      </c>
      <c r="V21" s="23">
        <v>1</v>
      </c>
      <c r="W21" s="23">
        <v>2</v>
      </c>
      <c r="X21" s="23">
        <v>3</v>
      </c>
      <c r="Y21" s="23">
        <v>4</v>
      </c>
      <c r="Z21" s="23">
        <v>1</v>
      </c>
      <c r="AA21" s="23">
        <v>2</v>
      </c>
      <c r="AB21" s="23">
        <v>3</v>
      </c>
      <c r="AC21" s="23">
        <v>4</v>
      </c>
      <c r="AD21" s="23">
        <v>1</v>
      </c>
      <c r="AE21" s="23">
        <v>2</v>
      </c>
      <c r="AF21" s="23">
        <v>3</v>
      </c>
      <c r="AG21" s="23">
        <v>4</v>
      </c>
    </row>
    <row r="22" spans="1:33" s="29" customFormat="1" ht="12.75" customHeight="1" outlineLevel="1" x14ac:dyDescent="0.25">
      <c r="A22" s="25">
        <v>1</v>
      </c>
      <c r="B22" s="26" t="s">
        <v>48</v>
      </c>
      <c r="C22" s="27" t="s">
        <v>49</v>
      </c>
      <c r="D22" s="28">
        <v>0</v>
      </c>
      <c r="F22" s="30">
        <v>74</v>
      </c>
      <c r="G22" s="30">
        <v>1518</v>
      </c>
      <c r="H22" s="31">
        <f>SUM(F22:G22)</f>
        <v>1592</v>
      </c>
      <c r="I22" s="3"/>
      <c r="J22" s="32" t="s">
        <v>50</v>
      </c>
      <c r="K22" s="32" t="s">
        <v>51</v>
      </c>
      <c r="L22" s="33">
        <f>17306686004-L37</f>
        <v>17246804362.493332</v>
      </c>
      <c r="M22" s="32" t="s">
        <v>10</v>
      </c>
      <c r="O22" s="34">
        <v>1</v>
      </c>
      <c r="P22" s="35" t="s">
        <v>52</v>
      </c>
      <c r="Q22" s="35" t="s">
        <v>53</v>
      </c>
      <c r="R22" s="35"/>
      <c r="S22" s="35"/>
      <c r="T22" s="35"/>
      <c r="U22" s="35"/>
      <c r="V22" s="35"/>
      <c r="W22" s="35"/>
      <c r="X22" s="35"/>
      <c r="Y22" s="35"/>
      <c r="Z22" s="35"/>
      <c r="AA22" s="36"/>
      <c r="AB22" s="36"/>
      <c r="AC22" s="36"/>
      <c r="AD22" s="36"/>
      <c r="AE22" s="36"/>
      <c r="AF22" s="35"/>
      <c r="AG22" s="35"/>
    </row>
    <row r="23" spans="1:33" s="29" customFormat="1" ht="12.75" customHeight="1" outlineLevel="1" x14ac:dyDescent="0.25">
      <c r="A23" s="25"/>
      <c r="B23" s="26"/>
      <c r="C23" s="26" t="s">
        <v>54</v>
      </c>
      <c r="D23" s="28">
        <v>1</v>
      </c>
      <c r="F23" s="30">
        <v>-297</v>
      </c>
      <c r="G23" s="30">
        <v>2008</v>
      </c>
      <c r="H23" s="31">
        <f t="shared" ref="H23:H34" si="1">SUM(F23:G23)</f>
        <v>1711</v>
      </c>
      <c r="I23" s="3"/>
      <c r="J23" s="32"/>
      <c r="K23" s="32"/>
      <c r="L23" s="33"/>
      <c r="M23" s="32"/>
      <c r="O23" s="34">
        <v>2</v>
      </c>
      <c r="P23" s="35" t="s">
        <v>55</v>
      </c>
      <c r="Q23" s="35" t="s">
        <v>53</v>
      </c>
      <c r="R23" s="35"/>
      <c r="S23" s="35"/>
      <c r="T23" s="35"/>
      <c r="U23" s="35"/>
      <c r="V23" s="35"/>
      <c r="W23" s="35"/>
      <c r="X23" s="36"/>
      <c r="Y23" s="36"/>
      <c r="Z23" s="35"/>
      <c r="AA23" s="35"/>
      <c r="AB23" s="35"/>
      <c r="AC23" s="35"/>
      <c r="AD23" s="35"/>
      <c r="AE23" s="35"/>
      <c r="AF23" s="35"/>
      <c r="AG23" s="35"/>
    </row>
    <row r="24" spans="1:33" s="29" customFormat="1" outlineLevel="1" x14ac:dyDescent="0.25">
      <c r="A24" s="25"/>
      <c r="B24" s="26"/>
      <c r="C24" s="26"/>
      <c r="D24" s="28">
        <v>2</v>
      </c>
      <c r="F24" s="30">
        <v>187</v>
      </c>
      <c r="G24" s="30">
        <v>1793</v>
      </c>
      <c r="H24" s="31">
        <f t="shared" si="1"/>
        <v>1980</v>
      </c>
      <c r="I24" s="3"/>
      <c r="J24" s="32"/>
      <c r="K24" s="32"/>
      <c r="L24" s="33"/>
      <c r="M24" s="32"/>
      <c r="O24" s="34">
        <v>3</v>
      </c>
      <c r="P24" s="35" t="s">
        <v>56</v>
      </c>
      <c r="Q24" s="35" t="s">
        <v>53</v>
      </c>
      <c r="R24" s="35"/>
      <c r="S24" s="35"/>
      <c r="T24" s="35"/>
      <c r="U24" s="35"/>
      <c r="V24" s="35"/>
      <c r="W24" s="35"/>
      <c r="X24" s="35"/>
      <c r="Y24" s="36"/>
      <c r="Z24" s="35"/>
      <c r="AA24" s="35"/>
      <c r="AB24" s="35"/>
      <c r="AC24" s="35"/>
      <c r="AD24" s="35"/>
      <c r="AE24" s="35"/>
      <c r="AF24" s="35"/>
      <c r="AG24" s="35"/>
    </row>
    <row r="25" spans="1:33" s="29" customFormat="1" outlineLevel="1" x14ac:dyDescent="0.25">
      <c r="A25" s="25"/>
      <c r="B25" s="26"/>
      <c r="C25" s="26"/>
      <c r="D25" s="28">
        <v>3</v>
      </c>
      <c r="F25" s="30">
        <v>155</v>
      </c>
      <c r="G25" s="30">
        <v>1688</v>
      </c>
      <c r="H25" s="31">
        <f t="shared" si="1"/>
        <v>1843</v>
      </c>
      <c r="I25" s="3"/>
      <c r="J25" s="32"/>
      <c r="K25" s="32" t="s">
        <v>57</v>
      </c>
      <c r="L25" s="33">
        <v>539925406</v>
      </c>
      <c r="M25" s="32"/>
      <c r="O25" s="34">
        <v>4</v>
      </c>
      <c r="P25" s="35" t="s">
        <v>58</v>
      </c>
      <c r="Q25" s="35" t="s">
        <v>53</v>
      </c>
      <c r="R25" s="35"/>
      <c r="S25" s="35"/>
      <c r="T25" s="35"/>
      <c r="U25" s="35"/>
      <c r="V25" s="35"/>
      <c r="W25" s="35"/>
      <c r="X25" s="35"/>
      <c r="Y25" s="36"/>
      <c r="Z25" s="35"/>
      <c r="AA25" s="35"/>
      <c r="AB25" s="35"/>
      <c r="AC25" s="35"/>
      <c r="AD25" s="35"/>
      <c r="AE25" s="35"/>
      <c r="AF25" s="35"/>
      <c r="AG25" s="35"/>
    </row>
    <row r="26" spans="1:33" s="29" customFormat="1" outlineLevel="1" x14ac:dyDescent="0.25">
      <c r="A26" s="25"/>
      <c r="B26" s="26"/>
      <c r="C26" s="26"/>
      <c r="D26" s="28">
        <v>4</v>
      </c>
      <c r="F26" s="30">
        <v>-7</v>
      </c>
      <c r="G26" s="30">
        <v>1786</v>
      </c>
      <c r="H26" s="31">
        <f t="shared" si="1"/>
        <v>1779</v>
      </c>
      <c r="I26" s="3"/>
      <c r="J26" s="32"/>
      <c r="K26" s="32"/>
      <c r="L26" s="33"/>
      <c r="M26" s="32"/>
      <c r="O26" s="34">
        <v>5</v>
      </c>
      <c r="P26" s="35" t="s">
        <v>59</v>
      </c>
      <c r="Q26" s="35" t="s">
        <v>53</v>
      </c>
      <c r="R26" s="35"/>
      <c r="S26" s="35"/>
      <c r="T26" s="35"/>
      <c r="U26" s="35"/>
      <c r="V26" s="35"/>
      <c r="W26" s="35"/>
      <c r="X26" s="35"/>
      <c r="Y26" s="35"/>
      <c r="Z26" s="35"/>
      <c r="AA26" s="36"/>
      <c r="AB26" s="36"/>
      <c r="AC26" s="36"/>
      <c r="AD26" s="35"/>
      <c r="AE26" s="35"/>
      <c r="AF26" s="35"/>
      <c r="AG26" s="35"/>
    </row>
    <row r="27" spans="1:33" s="29" customFormat="1" outlineLevel="1" x14ac:dyDescent="0.25">
      <c r="A27" s="25"/>
      <c r="B27" s="26"/>
      <c r="C27" s="26"/>
      <c r="D27" s="28">
        <v>5</v>
      </c>
      <c r="F27" s="30">
        <v>82</v>
      </c>
      <c r="G27" s="30">
        <v>1792</v>
      </c>
      <c r="H27" s="31">
        <f t="shared" si="1"/>
        <v>1874</v>
      </c>
      <c r="I27" s="3"/>
      <c r="J27" s="32"/>
      <c r="K27" s="32"/>
      <c r="L27" s="33"/>
      <c r="M27" s="32"/>
      <c r="O27" s="34">
        <v>6</v>
      </c>
      <c r="P27" s="35" t="s">
        <v>60</v>
      </c>
      <c r="Q27" s="35" t="s">
        <v>61</v>
      </c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36"/>
      <c r="AF27" s="36"/>
      <c r="AG27" s="35"/>
    </row>
    <row r="28" spans="1:33" s="29" customFormat="1" ht="15" customHeight="1" outlineLevel="1" x14ac:dyDescent="0.25">
      <c r="A28" s="25"/>
      <c r="B28" s="26"/>
      <c r="C28" s="26" t="s">
        <v>62</v>
      </c>
      <c r="D28" s="28">
        <v>6</v>
      </c>
      <c r="F28" s="30">
        <v>-171</v>
      </c>
      <c r="G28" s="30">
        <v>2167</v>
      </c>
      <c r="H28" s="31">
        <f t="shared" si="1"/>
        <v>1996</v>
      </c>
      <c r="I28" s="3"/>
      <c r="J28" s="32"/>
      <c r="K28" s="32" t="s">
        <v>63</v>
      </c>
      <c r="L28" s="33">
        <f>245582758.8+3228159567.68658</f>
        <v>3473742326.4865804</v>
      </c>
      <c r="M28" s="32"/>
      <c r="O28" s="34">
        <v>7</v>
      </c>
      <c r="P28" s="35" t="s">
        <v>64</v>
      </c>
      <c r="Q28" s="35" t="s">
        <v>65</v>
      </c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6"/>
      <c r="AE28" s="36"/>
      <c r="AF28" s="36"/>
      <c r="AG28" s="35"/>
    </row>
    <row r="29" spans="1:33" s="29" customFormat="1" outlineLevel="1" x14ac:dyDescent="0.25">
      <c r="A29" s="25"/>
      <c r="B29" s="26"/>
      <c r="C29" s="26"/>
      <c r="D29" s="28">
        <v>7</v>
      </c>
      <c r="F29" s="30">
        <v>306</v>
      </c>
      <c r="G29" s="30">
        <v>1849</v>
      </c>
      <c r="H29" s="31">
        <f t="shared" si="1"/>
        <v>2155</v>
      </c>
      <c r="I29" s="3"/>
      <c r="J29" s="32"/>
      <c r="K29" s="32"/>
      <c r="L29" s="33"/>
      <c r="M29" s="32"/>
      <c r="O29" s="34">
        <v>8</v>
      </c>
      <c r="P29" s="35" t="s">
        <v>66</v>
      </c>
      <c r="Q29" s="35" t="s">
        <v>67</v>
      </c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F29" s="36"/>
      <c r="AG29" s="35"/>
    </row>
    <row r="30" spans="1:33" s="29" customFormat="1" outlineLevel="1" x14ac:dyDescent="0.25">
      <c r="A30" s="25"/>
      <c r="B30" s="26"/>
      <c r="C30" s="26"/>
      <c r="D30" s="28">
        <v>8</v>
      </c>
      <c r="F30" s="30">
        <v>314</v>
      </c>
      <c r="G30" s="30">
        <v>1510</v>
      </c>
      <c r="H30" s="31">
        <f t="shared" si="1"/>
        <v>1824</v>
      </c>
      <c r="I30" s="3"/>
      <c r="J30" s="32"/>
      <c r="K30" s="32"/>
      <c r="L30" s="33"/>
      <c r="M30" s="32"/>
      <c r="O30" s="34">
        <v>9</v>
      </c>
      <c r="P30" s="35" t="s">
        <v>68</v>
      </c>
      <c r="Q30" s="35" t="s">
        <v>53</v>
      </c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36"/>
      <c r="AD30" s="36"/>
      <c r="AE30" s="36"/>
      <c r="AF30" s="36"/>
      <c r="AG30" s="35"/>
    </row>
    <row r="31" spans="1:33" s="29" customFormat="1" outlineLevel="1" x14ac:dyDescent="0.25">
      <c r="A31" s="25"/>
      <c r="B31" s="26"/>
      <c r="C31" s="26"/>
      <c r="D31" s="28">
        <v>9</v>
      </c>
      <c r="F31" s="30">
        <v>144</v>
      </c>
      <c r="G31" s="30">
        <v>1349</v>
      </c>
      <c r="H31" s="31">
        <f t="shared" si="1"/>
        <v>1493</v>
      </c>
      <c r="I31" s="3"/>
      <c r="J31" s="32"/>
      <c r="K31" s="32" t="s">
        <v>69</v>
      </c>
      <c r="L31" s="33">
        <f>62326598+138909600</f>
        <v>201236198</v>
      </c>
      <c r="M31" s="32"/>
      <c r="O31" s="34">
        <v>10</v>
      </c>
      <c r="P31" s="35" t="s">
        <v>70</v>
      </c>
      <c r="Q31" s="35" t="s">
        <v>61</v>
      </c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6"/>
      <c r="AF31" s="36"/>
      <c r="AG31" s="36"/>
    </row>
    <row r="32" spans="1:33" s="29" customFormat="1" outlineLevel="1" x14ac:dyDescent="0.25">
      <c r="A32" s="25"/>
      <c r="B32" s="26"/>
      <c r="C32" s="26" t="s">
        <v>71</v>
      </c>
      <c r="D32" s="28">
        <v>10</v>
      </c>
      <c r="F32" s="30">
        <v>141</v>
      </c>
      <c r="G32" s="30">
        <v>1158</v>
      </c>
      <c r="H32" s="31">
        <f t="shared" si="1"/>
        <v>1299</v>
      </c>
      <c r="I32" s="3"/>
      <c r="J32" s="32"/>
      <c r="K32" s="32"/>
      <c r="L32" s="33"/>
      <c r="M32" s="32"/>
      <c r="O32" s="34">
        <v>11</v>
      </c>
      <c r="P32" s="35" t="s">
        <v>72</v>
      </c>
      <c r="Q32" s="35" t="s">
        <v>53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F32" s="36"/>
      <c r="AG32" s="36"/>
    </row>
    <row r="33" spans="1:13" s="29" customFormat="1" outlineLevel="1" x14ac:dyDescent="0.25">
      <c r="A33" s="25"/>
      <c r="B33" s="26"/>
      <c r="C33" s="26"/>
      <c r="D33" s="28">
        <v>11</v>
      </c>
      <c r="F33" s="30">
        <v>224</v>
      </c>
      <c r="G33" s="30">
        <v>969</v>
      </c>
      <c r="H33" s="31">
        <f t="shared" si="1"/>
        <v>1193</v>
      </c>
      <c r="I33" s="3"/>
      <c r="J33" s="32"/>
      <c r="K33" s="32"/>
      <c r="L33" s="33"/>
      <c r="M33" s="32"/>
    </row>
    <row r="34" spans="1:13" s="29" customFormat="1" ht="15" customHeight="1" outlineLevel="1" x14ac:dyDescent="0.25">
      <c r="A34" s="25"/>
      <c r="B34" s="26"/>
      <c r="C34" s="27" t="s">
        <v>73</v>
      </c>
      <c r="D34" s="28">
        <v>99</v>
      </c>
      <c r="F34" s="30"/>
      <c r="G34" s="30">
        <v>14</v>
      </c>
      <c r="H34" s="31">
        <f t="shared" si="1"/>
        <v>14</v>
      </c>
      <c r="I34" s="3"/>
      <c r="J34" s="32" t="s">
        <v>74</v>
      </c>
      <c r="K34" s="32" t="s">
        <v>75</v>
      </c>
      <c r="L34" s="33">
        <f>326437560+369306000</f>
        <v>695743560</v>
      </c>
      <c r="M34" s="32"/>
    </row>
    <row r="35" spans="1:13" s="29" customFormat="1" outlineLevel="1" x14ac:dyDescent="0.25">
      <c r="A35" s="25"/>
      <c r="B35" s="26"/>
      <c r="C35" s="37" t="s">
        <v>76</v>
      </c>
      <c r="D35" s="38"/>
      <c r="E35" s="39"/>
      <c r="F35" s="40">
        <f>SUM(F22:F34)</f>
        <v>1152</v>
      </c>
      <c r="G35" s="40">
        <f t="shared" ref="G35:H35" si="2">SUM(G22:G34)</f>
        <v>19601</v>
      </c>
      <c r="H35" s="40">
        <f t="shared" si="2"/>
        <v>20753</v>
      </c>
      <c r="I35" s="3"/>
      <c r="J35" s="32"/>
      <c r="K35" s="32"/>
      <c r="L35" s="33"/>
      <c r="M35" s="32"/>
    </row>
    <row r="36" spans="1:13" s="29" customFormat="1" outlineLevel="1" x14ac:dyDescent="0.25">
      <c r="A36" s="25">
        <v>2</v>
      </c>
      <c r="B36" s="26" t="s">
        <v>77</v>
      </c>
      <c r="C36" s="27" t="s">
        <v>49</v>
      </c>
      <c r="D36" s="28">
        <v>0</v>
      </c>
      <c r="F36" s="30">
        <v>303</v>
      </c>
      <c r="G36" s="30">
        <v>1424</v>
      </c>
      <c r="H36" s="31">
        <f t="shared" ref="H36:H99" si="3">F36+G36</f>
        <v>1727</v>
      </c>
      <c r="I36" s="3"/>
      <c r="J36" s="32"/>
      <c r="K36" s="32"/>
      <c r="L36" s="33"/>
      <c r="M36" s="32"/>
    </row>
    <row r="37" spans="1:13" s="29" customFormat="1" ht="12.75" customHeight="1" outlineLevel="1" x14ac:dyDescent="0.25">
      <c r="A37" s="25"/>
      <c r="B37" s="26"/>
      <c r="C37" s="26" t="s">
        <v>54</v>
      </c>
      <c r="D37" s="28">
        <v>1</v>
      </c>
      <c r="F37" s="30">
        <v>15</v>
      </c>
      <c r="G37" s="30">
        <v>1729</v>
      </c>
      <c r="H37" s="31">
        <f t="shared" si="3"/>
        <v>1744</v>
      </c>
      <c r="I37" s="3"/>
      <c r="J37" s="32"/>
      <c r="K37" s="32" t="s">
        <v>78</v>
      </c>
      <c r="L37" s="33">
        <v>59881641.506666698</v>
      </c>
      <c r="M37" s="32"/>
    </row>
    <row r="38" spans="1:13" s="29" customFormat="1" outlineLevel="1" x14ac:dyDescent="0.25">
      <c r="A38" s="25"/>
      <c r="B38" s="26"/>
      <c r="C38" s="26"/>
      <c r="D38" s="28">
        <v>2</v>
      </c>
      <c r="F38" s="30">
        <v>114</v>
      </c>
      <c r="G38" s="30">
        <v>1507</v>
      </c>
      <c r="H38" s="31">
        <f t="shared" si="3"/>
        <v>1621</v>
      </c>
      <c r="I38" s="3"/>
      <c r="J38" s="32"/>
      <c r="K38" s="32"/>
      <c r="L38" s="33"/>
      <c r="M38" s="32"/>
    </row>
    <row r="39" spans="1:13" s="29" customFormat="1" outlineLevel="1" x14ac:dyDescent="0.25">
      <c r="A39" s="25"/>
      <c r="B39" s="26"/>
      <c r="C39" s="26"/>
      <c r="D39" s="28">
        <v>3</v>
      </c>
      <c r="F39" s="30">
        <v>70</v>
      </c>
      <c r="G39" s="30">
        <v>1435</v>
      </c>
      <c r="H39" s="31">
        <f t="shared" si="3"/>
        <v>1505</v>
      </c>
      <c r="I39" s="3"/>
      <c r="J39" s="32"/>
      <c r="K39" s="32"/>
      <c r="L39" s="33"/>
      <c r="M39" s="32"/>
    </row>
    <row r="40" spans="1:13" s="29" customFormat="1" outlineLevel="1" x14ac:dyDescent="0.25">
      <c r="A40" s="25"/>
      <c r="B40" s="26"/>
      <c r="C40" s="26"/>
      <c r="D40" s="28">
        <v>4</v>
      </c>
      <c r="F40" s="30">
        <v>115</v>
      </c>
      <c r="G40" s="30">
        <v>1365</v>
      </c>
      <c r="H40" s="31">
        <f t="shared" si="3"/>
        <v>1480</v>
      </c>
      <c r="I40" s="3"/>
      <c r="J40" s="32" t="s">
        <v>79</v>
      </c>
      <c r="K40" s="32" t="s">
        <v>80</v>
      </c>
      <c r="L40" s="33"/>
      <c r="M40" s="32"/>
    </row>
    <row r="41" spans="1:13" s="29" customFormat="1" outlineLevel="1" x14ac:dyDescent="0.25">
      <c r="A41" s="25"/>
      <c r="B41" s="26"/>
      <c r="C41" s="26"/>
      <c r="D41" s="28">
        <v>5</v>
      </c>
      <c r="F41" s="30">
        <v>406</v>
      </c>
      <c r="G41" s="30">
        <v>1425</v>
      </c>
      <c r="H41" s="31">
        <f t="shared" si="3"/>
        <v>1831</v>
      </c>
      <c r="I41" s="3"/>
      <c r="J41" s="32"/>
      <c r="K41" s="32"/>
      <c r="L41" s="33"/>
      <c r="M41" s="32"/>
    </row>
    <row r="42" spans="1:13" s="29" customFormat="1" ht="12.75" customHeight="1" outlineLevel="1" x14ac:dyDescent="0.25">
      <c r="A42" s="25"/>
      <c r="B42" s="26"/>
      <c r="C42" s="26" t="s">
        <v>62</v>
      </c>
      <c r="D42" s="28">
        <v>6</v>
      </c>
      <c r="F42" s="30">
        <v>7</v>
      </c>
      <c r="G42" s="30">
        <v>1741</v>
      </c>
      <c r="H42" s="31">
        <f t="shared" si="3"/>
        <v>1748</v>
      </c>
      <c r="I42" s="3"/>
      <c r="J42" s="32"/>
      <c r="K42" s="32"/>
      <c r="L42" s="33"/>
      <c r="M42" s="32"/>
    </row>
    <row r="43" spans="1:13" s="29" customFormat="1" outlineLevel="1" x14ac:dyDescent="0.25">
      <c r="A43" s="25"/>
      <c r="B43" s="26"/>
      <c r="C43" s="26"/>
      <c r="D43" s="28">
        <v>7</v>
      </c>
      <c r="F43" s="30">
        <v>-10</v>
      </c>
      <c r="G43" s="30">
        <v>1432</v>
      </c>
      <c r="H43" s="31">
        <f t="shared" si="3"/>
        <v>1422</v>
      </c>
      <c r="I43" s="3"/>
      <c r="J43" s="32"/>
      <c r="K43" s="32"/>
      <c r="L43" s="33"/>
      <c r="M43" s="32"/>
    </row>
    <row r="44" spans="1:13" s="29" customFormat="1" outlineLevel="1" x14ac:dyDescent="0.25">
      <c r="A44" s="25"/>
      <c r="B44" s="26"/>
      <c r="C44" s="26"/>
      <c r="D44" s="28">
        <v>8</v>
      </c>
      <c r="F44" s="30">
        <v>78</v>
      </c>
      <c r="G44" s="30">
        <v>1235</v>
      </c>
      <c r="H44" s="31">
        <f t="shared" si="3"/>
        <v>1313</v>
      </c>
      <c r="I44" s="3"/>
      <c r="J44" s="32"/>
      <c r="K44" s="32"/>
      <c r="L44" s="33"/>
      <c r="M44" s="32"/>
    </row>
    <row r="45" spans="1:13" s="29" customFormat="1" outlineLevel="1" x14ac:dyDescent="0.25">
      <c r="A45" s="25"/>
      <c r="B45" s="26"/>
      <c r="C45" s="26"/>
      <c r="D45" s="28">
        <v>9</v>
      </c>
      <c r="F45" s="30">
        <v>-68</v>
      </c>
      <c r="G45" s="30">
        <v>1049</v>
      </c>
      <c r="H45" s="31">
        <f t="shared" si="3"/>
        <v>981</v>
      </c>
      <c r="I45" s="3"/>
      <c r="J45" s="32"/>
      <c r="K45" s="32"/>
      <c r="L45" s="33"/>
      <c r="M45" s="32"/>
    </row>
    <row r="46" spans="1:13" s="29" customFormat="1" outlineLevel="1" x14ac:dyDescent="0.25">
      <c r="A46" s="25"/>
      <c r="B46" s="26"/>
      <c r="C46" s="26" t="s">
        <v>71</v>
      </c>
      <c r="D46" s="28">
        <v>10</v>
      </c>
      <c r="F46" s="30">
        <v>-40</v>
      </c>
      <c r="G46" s="30">
        <v>807</v>
      </c>
      <c r="H46" s="31">
        <f t="shared" si="3"/>
        <v>767</v>
      </c>
      <c r="I46" s="3"/>
      <c r="J46" s="32"/>
      <c r="K46" s="32"/>
      <c r="L46" s="33"/>
      <c r="M46" s="32"/>
    </row>
    <row r="47" spans="1:13" s="29" customFormat="1" outlineLevel="1" x14ac:dyDescent="0.25">
      <c r="A47" s="25"/>
      <c r="B47" s="26"/>
      <c r="C47" s="26"/>
      <c r="D47" s="28">
        <v>11</v>
      </c>
      <c r="F47" s="30">
        <v>-558</v>
      </c>
      <c r="G47" s="30">
        <v>558</v>
      </c>
      <c r="H47" s="31">
        <f t="shared" si="3"/>
        <v>0</v>
      </c>
      <c r="I47" s="3"/>
      <c r="J47" s="32"/>
      <c r="K47" s="32"/>
      <c r="L47" s="33"/>
      <c r="M47" s="32"/>
    </row>
    <row r="48" spans="1:13" s="29" customFormat="1" x14ac:dyDescent="0.25">
      <c r="A48" s="25"/>
      <c r="B48" s="26"/>
      <c r="C48" s="27" t="s">
        <v>73</v>
      </c>
      <c r="D48" s="28">
        <v>99</v>
      </c>
      <c r="F48" s="30"/>
      <c r="G48" s="30">
        <v>147</v>
      </c>
      <c r="H48" s="31">
        <f t="shared" si="3"/>
        <v>147</v>
      </c>
      <c r="I48" s="3"/>
      <c r="K48" s="23" t="s">
        <v>81</v>
      </c>
      <c r="L48" s="41">
        <f>SUM(L22:L47)</f>
        <v>22217333494.48658</v>
      </c>
      <c r="M48" s="42"/>
    </row>
    <row r="49" spans="1:33" ht="15.75" outlineLevel="1" x14ac:dyDescent="0.25">
      <c r="A49" s="25"/>
      <c r="B49" s="26"/>
      <c r="C49" s="37" t="s">
        <v>76</v>
      </c>
      <c r="D49" s="38"/>
      <c r="E49" s="39"/>
      <c r="F49" s="40">
        <f>SUM(F36:F48)</f>
        <v>432</v>
      </c>
      <c r="G49" s="40">
        <f t="shared" ref="G49:H49" si="4">SUM(G36:G48)</f>
        <v>15854</v>
      </c>
      <c r="H49" s="40">
        <f t="shared" si="4"/>
        <v>16286</v>
      </c>
      <c r="J49" s="32" t="s">
        <v>50</v>
      </c>
      <c r="K49" s="43" t="s">
        <v>51</v>
      </c>
      <c r="L49" s="33">
        <v>6614717661</v>
      </c>
      <c r="M49" s="32" t="s">
        <v>26</v>
      </c>
      <c r="N49" s="29"/>
      <c r="O49" s="44" t="s">
        <v>82</v>
      </c>
      <c r="P49" s="44"/>
      <c r="Q49" s="45"/>
      <c r="R49" s="21" t="s">
        <v>31</v>
      </c>
      <c r="S49" s="21"/>
      <c r="T49" s="21"/>
      <c r="U49" s="21"/>
      <c r="V49" s="21" t="s">
        <v>32</v>
      </c>
      <c r="W49" s="21"/>
      <c r="X49" s="21"/>
      <c r="Y49" s="21"/>
      <c r="Z49" s="21" t="s">
        <v>33</v>
      </c>
      <c r="AA49" s="21"/>
      <c r="AB49" s="21"/>
      <c r="AC49" s="21"/>
      <c r="AD49" s="21" t="s">
        <v>34</v>
      </c>
      <c r="AE49" s="21"/>
      <c r="AF49" s="21"/>
      <c r="AG49" s="21"/>
    </row>
    <row r="50" spans="1:33" ht="12.75" customHeight="1" outlineLevel="1" x14ac:dyDescent="0.25">
      <c r="A50" s="25">
        <v>3</v>
      </c>
      <c r="B50" s="26" t="s">
        <v>83</v>
      </c>
      <c r="C50" s="27" t="s">
        <v>49</v>
      </c>
      <c r="D50" s="28">
        <v>0</v>
      </c>
      <c r="E50" s="29"/>
      <c r="F50" s="30">
        <v>26</v>
      </c>
      <c r="G50" s="30">
        <v>471</v>
      </c>
      <c r="H50" s="31">
        <f t="shared" si="3"/>
        <v>497</v>
      </c>
      <c r="J50" s="32"/>
      <c r="K50" s="43"/>
      <c r="L50" s="33"/>
      <c r="M50" s="32"/>
      <c r="N50" s="29"/>
      <c r="O50" s="34">
        <v>1</v>
      </c>
      <c r="P50" s="35" t="s">
        <v>52</v>
      </c>
      <c r="Q50" s="35" t="s">
        <v>53</v>
      </c>
      <c r="R50" s="35"/>
      <c r="S50" s="35"/>
      <c r="T50" s="35"/>
      <c r="U50" s="35"/>
      <c r="V50" s="35"/>
      <c r="W50" s="35"/>
      <c r="X50" s="35"/>
      <c r="Y50" s="35"/>
      <c r="Z50" s="35"/>
      <c r="AA50" s="36"/>
      <c r="AB50" s="36"/>
      <c r="AC50" s="36"/>
      <c r="AD50" s="36"/>
      <c r="AE50" s="36"/>
      <c r="AF50" s="35"/>
      <c r="AG50" s="35"/>
    </row>
    <row r="51" spans="1:33" ht="12.75" customHeight="1" outlineLevel="1" x14ac:dyDescent="0.25">
      <c r="A51" s="25"/>
      <c r="B51" s="26"/>
      <c r="C51" s="26" t="s">
        <v>54</v>
      </c>
      <c r="D51" s="28">
        <v>1</v>
      </c>
      <c r="E51" s="29"/>
      <c r="F51" s="30">
        <v>-4</v>
      </c>
      <c r="G51" s="30">
        <v>648</v>
      </c>
      <c r="H51" s="31">
        <f t="shared" si="3"/>
        <v>644</v>
      </c>
      <c r="J51" s="32"/>
      <c r="K51" s="43"/>
      <c r="L51" s="33"/>
      <c r="M51" s="32"/>
      <c r="N51" s="29"/>
      <c r="O51" s="34">
        <v>2</v>
      </c>
      <c r="P51" s="35" t="s">
        <v>55</v>
      </c>
      <c r="Q51" s="35" t="s">
        <v>53</v>
      </c>
      <c r="R51" s="35"/>
      <c r="S51" s="35"/>
      <c r="T51" s="35"/>
      <c r="U51" s="35"/>
      <c r="V51" s="35"/>
      <c r="W51" s="35"/>
      <c r="X51" s="36"/>
      <c r="Y51" s="36"/>
      <c r="Z51" s="35"/>
      <c r="AA51" s="35"/>
      <c r="AB51" s="35"/>
      <c r="AC51" s="35"/>
      <c r="AD51" s="35"/>
      <c r="AE51" s="35"/>
      <c r="AF51" s="35"/>
      <c r="AG51" s="35"/>
    </row>
    <row r="52" spans="1:33" ht="12.75" customHeight="1" outlineLevel="1" x14ac:dyDescent="0.25">
      <c r="A52" s="25"/>
      <c r="B52" s="26"/>
      <c r="C52" s="26"/>
      <c r="D52" s="28">
        <v>2</v>
      </c>
      <c r="E52" s="29"/>
      <c r="F52" s="30">
        <v>-1</v>
      </c>
      <c r="G52" s="30">
        <v>536</v>
      </c>
      <c r="H52" s="31">
        <f t="shared" si="3"/>
        <v>535</v>
      </c>
      <c r="J52" s="32"/>
      <c r="K52" s="43" t="s">
        <v>57</v>
      </c>
      <c r="L52" s="33">
        <v>826875200</v>
      </c>
      <c r="M52" s="32"/>
      <c r="N52" s="29"/>
      <c r="O52" s="34">
        <v>3</v>
      </c>
      <c r="P52" s="35" t="s">
        <v>56</v>
      </c>
      <c r="Q52" s="35" t="s">
        <v>53</v>
      </c>
      <c r="R52" s="35"/>
      <c r="S52" s="35"/>
      <c r="T52" s="35"/>
      <c r="U52" s="35"/>
      <c r="V52" s="35"/>
      <c r="W52" s="35"/>
      <c r="X52" s="35"/>
      <c r="Y52" s="36"/>
      <c r="Z52" s="35"/>
      <c r="AA52" s="35"/>
      <c r="AB52" s="35"/>
      <c r="AC52" s="35"/>
      <c r="AD52" s="35"/>
      <c r="AE52" s="35"/>
      <c r="AF52" s="35"/>
      <c r="AG52" s="35"/>
    </row>
    <row r="53" spans="1:33" ht="12.75" customHeight="1" outlineLevel="1" x14ac:dyDescent="0.25">
      <c r="A53" s="25"/>
      <c r="B53" s="26"/>
      <c r="C53" s="26"/>
      <c r="D53" s="28">
        <v>3</v>
      </c>
      <c r="E53" s="29"/>
      <c r="F53" s="30">
        <v>-7</v>
      </c>
      <c r="G53" s="30">
        <v>500</v>
      </c>
      <c r="H53" s="31">
        <f t="shared" si="3"/>
        <v>493</v>
      </c>
      <c r="J53" s="32"/>
      <c r="K53" s="43"/>
      <c r="L53" s="33"/>
      <c r="M53" s="32"/>
      <c r="N53" s="29"/>
      <c r="O53" s="34">
        <v>4</v>
      </c>
      <c r="P53" s="35" t="s">
        <v>58</v>
      </c>
      <c r="Q53" s="35" t="s">
        <v>53</v>
      </c>
      <c r="R53" s="35"/>
      <c r="S53" s="35"/>
      <c r="T53" s="35"/>
      <c r="U53" s="35"/>
      <c r="V53" s="35"/>
      <c r="W53" s="35"/>
      <c r="X53" s="35"/>
      <c r="Y53" s="36"/>
      <c r="Z53" s="35"/>
      <c r="AA53" s="35"/>
      <c r="AB53" s="35"/>
      <c r="AC53" s="35"/>
      <c r="AD53" s="35"/>
      <c r="AE53" s="35"/>
      <c r="AF53" s="35"/>
      <c r="AG53" s="35"/>
    </row>
    <row r="54" spans="1:33" ht="12.75" customHeight="1" outlineLevel="1" x14ac:dyDescent="0.25">
      <c r="A54" s="25"/>
      <c r="B54" s="26"/>
      <c r="C54" s="26"/>
      <c r="D54" s="28">
        <v>4</v>
      </c>
      <c r="E54" s="29"/>
      <c r="F54" s="30">
        <v>11</v>
      </c>
      <c r="G54" s="30">
        <v>481</v>
      </c>
      <c r="H54" s="31">
        <f t="shared" si="3"/>
        <v>492</v>
      </c>
      <c r="J54" s="32"/>
      <c r="K54" s="43"/>
      <c r="L54" s="33"/>
      <c r="M54" s="32"/>
      <c r="N54" s="29"/>
      <c r="O54" s="34">
        <v>5</v>
      </c>
      <c r="P54" s="35" t="s">
        <v>59</v>
      </c>
      <c r="Q54" s="35" t="s">
        <v>53</v>
      </c>
      <c r="R54" s="35"/>
      <c r="S54" s="35"/>
      <c r="T54" s="35"/>
      <c r="U54" s="35"/>
      <c r="V54" s="35"/>
      <c r="W54" s="35"/>
      <c r="X54" s="35"/>
      <c r="Y54" s="35"/>
      <c r="Z54" s="35"/>
      <c r="AA54" s="36"/>
      <c r="AB54" s="36"/>
      <c r="AC54" s="36"/>
      <c r="AD54" s="35"/>
      <c r="AE54" s="35"/>
      <c r="AF54" s="35"/>
      <c r="AG54" s="35"/>
    </row>
    <row r="55" spans="1:33" ht="12.75" customHeight="1" outlineLevel="1" x14ac:dyDescent="0.25">
      <c r="A55" s="25"/>
      <c r="B55" s="26"/>
      <c r="C55" s="26"/>
      <c r="D55" s="28">
        <v>5</v>
      </c>
      <c r="E55" s="29"/>
      <c r="F55" s="30">
        <v>66</v>
      </c>
      <c r="G55" s="30">
        <v>484</v>
      </c>
      <c r="H55" s="31">
        <f t="shared" si="3"/>
        <v>550</v>
      </c>
      <c r="J55" s="32"/>
      <c r="K55" s="43" t="s">
        <v>63</v>
      </c>
      <c r="L55" s="33">
        <v>1820674558.9699998</v>
      </c>
      <c r="M55" s="32"/>
      <c r="N55" s="29"/>
      <c r="O55" s="34">
        <v>6</v>
      </c>
      <c r="P55" s="35" t="s">
        <v>60</v>
      </c>
      <c r="Q55" s="35" t="s">
        <v>61</v>
      </c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6"/>
      <c r="AE55" s="36"/>
      <c r="AF55" s="36"/>
      <c r="AG55" s="35"/>
    </row>
    <row r="56" spans="1:33" ht="12.75" customHeight="1" outlineLevel="1" x14ac:dyDescent="0.25">
      <c r="A56" s="25"/>
      <c r="B56" s="26"/>
      <c r="C56" s="26" t="s">
        <v>62</v>
      </c>
      <c r="D56" s="28">
        <v>6</v>
      </c>
      <c r="E56" s="29"/>
      <c r="F56" s="30">
        <v>-6</v>
      </c>
      <c r="G56" s="30">
        <v>536</v>
      </c>
      <c r="H56" s="31">
        <f t="shared" si="3"/>
        <v>530</v>
      </c>
      <c r="J56" s="32"/>
      <c r="K56" s="43"/>
      <c r="L56" s="33"/>
      <c r="M56" s="32"/>
      <c r="N56" s="29"/>
      <c r="O56" s="34">
        <v>7</v>
      </c>
      <c r="P56" s="35" t="s">
        <v>64</v>
      </c>
      <c r="Q56" s="35" t="s">
        <v>65</v>
      </c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6"/>
      <c r="AF56" s="36"/>
      <c r="AG56" s="35"/>
    </row>
    <row r="57" spans="1:33" ht="12.75" customHeight="1" outlineLevel="1" x14ac:dyDescent="0.25">
      <c r="A57" s="25"/>
      <c r="B57" s="26"/>
      <c r="C57" s="26"/>
      <c r="D57" s="28">
        <v>7</v>
      </c>
      <c r="E57" s="29"/>
      <c r="F57" s="30">
        <v>7</v>
      </c>
      <c r="G57" s="30">
        <v>459</v>
      </c>
      <c r="H57" s="31">
        <f t="shared" si="3"/>
        <v>466</v>
      </c>
      <c r="J57" s="32"/>
      <c r="K57" s="43"/>
      <c r="L57" s="33"/>
      <c r="M57" s="32"/>
      <c r="N57" s="29"/>
      <c r="O57" s="34">
        <v>8</v>
      </c>
      <c r="P57" s="35" t="s">
        <v>66</v>
      </c>
      <c r="Q57" s="35" t="s">
        <v>67</v>
      </c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6"/>
      <c r="AF57" s="36"/>
      <c r="AG57" s="35"/>
    </row>
    <row r="58" spans="1:33" ht="12.75" customHeight="1" outlineLevel="1" x14ac:dyDescent="0.25">
      <c r="A58" s="25"/>
      <c r="B58" s="26"/>
      <c r="C58" s="26"/>
      <c r="D58" s="28">
        <v>8</v>
      </c>
      <c r="E58" s="29"/>
      <c r="F58" s="30">
        <v>22</v>
      </c>
      <c r="G58" s="30">
        <v>337</v>
      </c>
      <c r="H58" s="31">
        <f t="shared" si="3"/>
        <v>359</v>
      </c>
      <c r="J58" s="32"/>
      <c r="K58" s="43" t="s">
        <v>69</v>
      </c>
      <c r="L58" s="33">
        <v>493893900</v>
      </c>
      <c r="M58" s="32"/>
      <c r="N58" s="29"/>
      <c r="O58" s="34">
        <v>9</v>
      </c>
      <c r="P58" s="35" t="s">
        <v>68</v>
      </c>
      <c r="Q58" s="35" t="s">
        <v>53</v>
      </c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6"/>
      <c r="AC58" s="36"/>
      <c r="AD58" s="36"/>
      <c r="AE58" s="36"/>
      <c r="AF58" s="36"/>
      <c r="AG58" s="35"/>
    </row>
    <row r="59" spans="1:33" ht="12.75" customHeight="1" outlineLevel="1" x14ac:dyDescent="0.25">
      <c r="A59" s="25"/>
      <c r="B59" s="26"/>
      <c r="C59" s="26"/>
      <c r="D59" s="28">
        <v>9</v>
      </c>
      <c r="E59" s="29"/>
      <c r="F59" s="30">
        <v>-12</v>
      </c>
      <c r="G59" s="30">
        <v>332</v>
      </c>
      <c r="H59" s="31">
        <f t="shared" si="3"/>
        <v>320</v>
      </c>
      <c r="J59" s="32"/>
      <c r="K59" s="43"/>
      <c r="L59" s="33"/>
      <c r="M59" s="32"/>
      <c r="N59" s="29"/>
      <c r="O59" s="34">
        <v>10</v>
      </c>
      <c r="P59" s="35" t="s">
        <v>70</v>
      </c>
      <c r="Q59" s="35" t="s">
        <v>61</v>
      </c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6"/>
      <c r="AF59" s="36"/>
      <c r="AG59" s="36"/>
    </row>
    <row r="60" spans="1:33" ht="12.75" customHeight="1" outlineLevel="1" x14ac:dyDescent="0.25">
      <c r="A60" s="25"/>
      <c r="B60" s="26"/>
      <c r="C60" s="26" t="s">
        <v>71</v>
      </c>
      <c r="D60" s="28">
        <v>10</v>
      </c>
      <c r="E60" s="29"/>
      <c r="F60" s="30">
        <v>-8</v>
      </c>
      <c r="G60" s="30">
        <v>286</v>
      </c>
      <c r="H60" s="31">
        <f t="shared" si="3"/>
        <v>278</v>
      </c>
      <c r="J60" s="32"/>
      <c r="K60" s="43"/>
      <c r="L60" s="33"/>
      <c r="M60" s="32"/>
      <c r="N60" s="29"/>
      <c r="O60" s="34">
        <v>11</v>
      </c>
      <c r="P60" s="35" t="s">
        <v>72</v>
      </c>
      <c r="Q60" s="35" t="s">
        <v>53</v>
      </c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6"/>
      <c r="AF60" s="36"/>
      <c r="AG60" s="36"/>
    </row>
    <row r="61" spans="1:33" ht="12.75" customHeight="1" outlineLevel="1" x14ac:dyDescent="0.25">
      <c r="A61" s="25"/>
      <c r="B61" s="26"/>
      <c r="C61" s="26"/>
      <c r="D61" s="28">
        <v>11</v>
      </c>
      <c r="E61" s="29"/>
      <c r="F61" s="30">
        <v>459</v>
      </c>
      <c r="G61" s="30">
        <v>257</v>
      </c>
      <c r="H61" s="31">
        <f t="shared" si="3"/>
        <v>716</v>
      </c>
      <c r="J61" s="32" t="s">
        <v>74</v>
      </c>
      <c r="K61" s="43" t="s">
        <v>75</v>
      </c>
      <c r="L61" s="33">
        <v>765990000</v>
      </c>
      <c r="M61" s="32"/>
      <c r="N61" s="29"/>
      <c r="O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</row>
    <row r="62" spans="1:33" ht="12.75" customHeight="1" outlineLevel="1" x14ac:dyDescent="0.25">
      <c r="A62" s="25"/>
      <c r="B62" s="26"/>
      <c r="C62" s="27" t="s">
        <v>73</v>
      </c>
      <c r="D62" s="28">
        <v>99</v>
      </c>
      <c r="E62" s="29"/>
      <c r="F62" s="30"/>
      <c r="G62" s="30">
        <v>0</v>
      </c>
      <c r="H62" s="31">
        <f t="shared" si="3"/>
        <v>0</v>
      </c>
      <c r="J62" s="32"/>
      <c r="K62" s="43"/>
      <c r="L62" s="33"/>
      <c r="M62" s="32"/>
      <c r="N62" s="29"/>
      <c r="O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</row>
    <row r="63" spans="1:33" ht="12.75" customHeight="1" outlineLevel="1" x14ac:dyDescent="0.25">
      <c r="A63" s="25"/>
      <c r="B63" s="26"/>
      <c r="C63" s="37" t="s">
        <v>76</v>
      </c>
      <c r="D63" s="38"/>
      <c r="E63" s="39"/>
      <c r="F63" s="40">
        <f>SUM(F50:F62)</f>
        <v>553</v>
      </c>
      <c r="G63" s="40">
        <f t="shared" ref="G63:H63" si="5">SUM(G50:G62)</f>
        <v>5327</v>
      </c>
      <c r="H63" s="40">
        <f t="shared" si="5"/>
        <v>5880</v>
      </c>
      <c r="J63" s="32"/>
      <c r="K63" s="43"/>
      <c r="L63" s="33"/>
      <c r="M63" s="32"/>
      <c r="N63" s="29"/>
      <c r="O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</row>
    <row r="64" spans="1:33" ht="12.75" customHeight="1" outlineLevel="1" x14ac:dyDescent="0.25">
      <c r="A64" s="25">
        <v>4</v>
      </c>
      <c r="B64" s="26" t="s">
        <v>84</v>
      </c>
      <c r="C64" s="27" t="s">
        <v>49</v>
      </c>
      <c r="D64" s="28">
        <v>0</v>
      </c>
      <c r="E64" s="29"/>
      <c r="F64" s="30">
        <v>49</v>
      </c>
      <c r="G64" s="30">
        <v>494</v>
      </c>
      <c r="H64" s="31">
        <f t="shared" si="3"/>
        <v>543</v>
      </c>
      <c r="J64" s="32"/>
      <c r="K64" s="43" t="s">
        <v>78</v>
      </c>
      <c r="L64" s="33">
        <v>492071480</v>
      </c>
      <c r="M64" s="32"/>
      <c r="N64" s="29"/>
      <c r="O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</row>
    <row r="65" spans="1:33" ht="12.75" customHeight="1" outlineLevel="1" x14ac:dyDescent="0.25">
      <c r="A65" s="25"/>
      <c r="B65" s="26"/>
      <c r="C65" s="26" t="s">
        <v>54</v>
      </c>
      <c r="D65" s="28">
        <v>1</v>
      </c>
      <c r="E65" s="29"/>
      <c r="F65" s="30">
        <v>-4</v>
      </c>
      <c r="G65" s="30">
        <v>727</v>
      </c>
      <c r="H65" s="31">
        <f t="shared" si="3"/>
        <v>723</v>
      </c>
      <c r="J65" s="32"/>
      <c r="K65" s="43"/>
      <c r="L65" s="33"/>
      <c r="M65" s="32"/>
      <c r="N65" s="29"/>
      <c r="O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</row>
    <row r="66" spans="1:33" ht="12.75" customHeight="1" outlineLevel="1" x14ac:dyDescent="0.25">
      <c r="A66" s="25"/>
      <c r="B66" s="26"/>
      <c r="C66" s="26"/>
      <c r="D66" s="28">
        <v>2</v>
      </c>
      <c r="E66" s="29"/>
      <c r="F66" s="30">
        <v>16</v>
      </c>
      <c r="G66" s="30">
        <v>682</v>
      </c>
      <c r="H66" s="31">
        <f t="shared" si="3"/>
        <v>698</v>
      </c>
      <c r="J66" s="32"/>
      <c r="K66" s="43"/>
      <c r="L66" s="33"/>
      <c r="M66" s="32"/>
      <c r="N66" s="29"/>
      <c r="O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</row>
    <row r="67" spans="1:33" ht="12.75" customHeight="1" outlineLevel="1" x14ac:dyDescent="0.25">
      <c r="A67" s="25"/>
      <c r="B67" s="26"/>
      <c r="C67" s="26"/>
      <c r="D67" s="28">
        <v>3</v>
      </c>
      <c r="E67" s="29"/>
      <c r="F67" s="30">
        <v>11</v>
      </c>
      <c r="G67" s="30">
        <v>573</v>
      </c>
      <c r="H67" s="31">
        <f t="shared" si="3"/>
        <v>584</v>
      </c>
      <c r="J67" s="32" t="s">
        <v>79</v>
      </c>
      <c r="K67" s="43" t="s">
        <v>80</v>
      </c>
      <c r="L67" s="33"/>
      <c r="M67" s="32"/>
      <c r="N67" s="29"/>
      <c r="O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</row>
    <row r="68" spans="1:33" ht="12.75" customHeight="1" outlineLevel="1" x14ac:dyDescent="0.25">
      <c r="A68" s="25"/>
      <c r="B68" s="26"/>
      <c r="C68" s="26"/>
      <c r="D68" s="28">
        <v>4</v>
      </c>
      <c r="E68" s="29"/>
      <c r="F68" s="30">
        <v>37</v>
      </c>
      <c r="G68" s="30">
        <v>492</v>
      </c>
      <c r="H68" s="31">
        <f t="shared" si="3"/>
        <v>529</v>
      </c>
      <c r="J68" s="32"/>
      <c r="K68" s="43"/>
      <c r="L68" s="33"/>
      <c r="M68" s="32"/>
      <c r="N68" s="29"/>
      <c r="O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</row>
    <row r="69" spans="1:33" ht="12.75" customHeight="1" outlineLevel="1" x14ac:dyDescent="0.25">
      <c r="A69" s="25"/>
      <c r="B69" s="26"/>
      <c r="C69" s="26"/>
      <c r="D69" s="28">
        <v>5</v>
      </c>
      <c r="E69" s="29"/>
      <c r="F69" s="30">
        <v>-9</v>
      </c>
      <c r="G69" s="30">
        <v>522</v>
      </c>
      <c r="H69" s="31">
        <f t="shared" si="3"/>
        <v>513</v>
      </c>
      <c r="J69" s="32"/>
      <c r="K69" s="43"/>
      <c r="L69" s="33"/>
      <c r="M69" s="32"/>
      <c r="N69" s="29"/>
      <c r="O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</row>
    <row r="70" spans="1:33" ht="12.75" customHeight="1" outlineLevel="1" x14ac:dyDescent="0.25">
      <c r="A70" s="25"/>
      <c r="B70" s="26"/>
      <c r="C70" s="26" t="s">
        <v>62</v>
      </c>
      <c r="D70" s="28">
        <v>6</v>
      </c>
      <c r="E70" s="29"/>
      <c r="F70" s="30">
        <v>-14</v>
      </c>
      <c r="G70" s="30">
        <v>591</v>
      </c>
      <c r="H70" s="31">
        <f t="shared" si="3"/>
        <v>577</v>
      </c>
      <c r="J70" s="32"/>
      <c r="K70" s="43"/>
      <c r="L70" s="33"/>
      <c r="M70" s="32"/>
      <c r="N70" s="29"/>
      <c r="O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</row>
    <row r="71" spans="1:33" ht="12.75" customHeight="1" outlineLevel="1" x14ac:dyDescent="0.25">
      <c r="A71" s="25"/>
      <c r="B71" s="26"/>
      <c r="C71" s="26"/>
      <c r="D71" s="28">
        <v>7</v>
      </c>
      <c r="E71" s="29"/>
      <c r="F71" s="30">
        <v>-5</v>
      </c>
      <c r="G71" s="30">
        <v>472</v>
      </c>
      <c r="H71" s="31">
        <f t="shared" si="3"/>
        <v>467</v>
      </c>
      <c r="J71" s="32"/>
      <c r="K71" s="43"/>
      <c r="L71" s="33"/>
      <c r="M71" s="32"/>
      <c r="N71" s="29"/>
      <c r="O71" s="29"/>
      <c r="P71" s="29"/>
    </row>
    <row r="72" spans="1:33" ht="12.75" customHeight="1" outlineLevel="1" x14ac:dyDescent="0.25">
      <c r="A72" s="25"/>
      <c r="B72" s="26"/>
      <c r="C72" s="26"/>
      <c r="D72" s="28">
        <v>8</v>
      </c>
      <c r="E72" s="29"/>
      <c r="F72" s="30">
        <v>2</v>
      </c>
      <c r="G72" s="30">
        <v>435</v>
      </c>
      <c r="H72" s="31">
        <f t="shared" si="3"/>
        <v>437</v>
      </c>
      <c r="J72" s="32"/>
      <c r="K72" s="43"/>
      <c r="L72" s="33"/>
      <c r="M72" s="32"/>
      <c r="N72" s="29"/>
      <c r="O72" s="29"/>
      <c r="P72" s="29"/>
    </row>
    <row r="73" spans="1:33" ht="12.75" customHeight="1" outlineLevel="1" x14ac:dyDescent="0.25">
      <c r="A73" s="25"/>
      <c r="B73" s="26"/>
      <c r="C73" s="26"/>
      <c r="D73" s="28">
        <v>9</v>
      </c>
      <c r="E73" s="29"/>
      <c r="F73" s="30">
        <v>-57</v>
      </c>
      <c r="G73" s="30">
        <v>387</v>
      </c>
      <c r="H73" s="31">
        <f t="shared" si="3"/>
        <v>330</v>
      </c>
      <c r="J73" s="32"/>
      <c r="K73" s="43"/>
      <c r="L73" s="33"/>
      <c r="M73" s="32"/>
      <c r="N73" s="29"/>
      <c r="O73" s="29"/>
      <c r="P73" s="29"/>
    </row>
    <row r="74" spans="1:33" ht="12.75" customHeight="1" outlineLevel="1" x14ac:dyDescent="0.25">
      <c r="A74" s="25"/>
      <c r="B74" s="26"/>
      <c r="C74" s="26" t="s">
        <v>71</v>
      </c>
      <c r="D74" s="28">
        <v>10</v>
      </c>
      <c r="E74" s="29"/>
      <c r="F74" s="30">
        <v>1</v>
      </c>
      <c r="G74" s="30">
        <v>279</v>
      </c>
      <c r="H74" s="31">
        <f t="shared" si="3"/>
        <v>280</v>
      </c>
      <c r="J74" s="32"/>
      <c r="K74" s="43"/>
      <c r="L74" s="33"/>
      <c r="M74" s="32"/>
      <c r="N74" s="29"/>
      <c r="O74" s="29"/>
      <c r="P74" s="29"/>
    </row>
    <row r="75" spans="1:33" ht="15" x14ac:dyDescent="0.25">
      <c r="A75" s="25"/>
      <c r="B75" s="26"/>
      <c r="C75" s="26"/>
      <c r="D75" s="28">
        <v>11</v>
      </c>
      <c r="E75" s="29"/>
      <c r="F75" s="30">
        <v>423</v>
      </c>
      <c r="G75" s="30">
        <v>209</v>
      </c>
      <c r="H75" s="31">
        <f t="shared" si="3"/>
        <v>632</v>
      </c>
      <c r="J75" s="29"/>
      <c r="K75" s="23" t="s">
        <v>81</v>
      </c>
      <c r="L75" s="41">
        <f>SUM(L49:L74)</f>
        <v>11014222799.969999</v>
      </c>
      <c r="M75" s="42"/>
      <c r="N75" s="29"/>
      <c r="O75" s="29"/>
      <c r="P75" s="29"/>
    </row>
    <row r="76" spans="1:33" ht="12.75" customHeight="1" outlineLevel="1" x14ac:dyDescent="0.25">
      <c r="A76" s="25"/>
      <c r="B76" s="26"/>
      <c r="C76" s="27" t="s">
        <v>73</v>
      </c>
      <c r="D76" s="28">
        <v>99</v>
      </c>
      <c r="E76" s="29"/>
      <c r="F76" s="30"/>
      <c r="G76" s="30">
        <v>0</v>
      </c>
      <c r="H76" s="31">
        <f t="shared" si="3"/>
        <v>0</v>
      </c>
      <c r="N76" s="29"/>
      <c r="O76" s="46"/>
      <c r="P76" s="29"/>
    </row>
    <row r="77" spans="1:33" ht="12.75" customHeight="1" outlineLevel="1" x14ac:dyDescent="0.25">
      <c r="A77" s="25"/>
      <c r="B77" s="26"/>
      <c r="C77" s="37" t="s">
        <v>76</v>
      </c>
      <c r="D77" s="38"/>
      <c r="E77" s="39"/>
      <c r="F77" s="40">
        <f>SUM(F64:F76)</f>
        <v>450</v>
      </c>
      <c r="G77" s="40">
        <f t="shared" ref="G77:H77" si="6">SUM(G64:G76)</f>
        <v>5863</v>
      </c>
      <c r="H77" s="40">
        <f t="shared" si="6"/>
        <v>6313</v>
      </c>
      <c r="N77" s="29"/>
      <c r="O77" s="29"/>
    </row>
    <row r="78" spans="1:33" ht="12.75" customHeight="1" outlineLevel="1" x14ac:dyDescent="0.25">
      <c r="A78" s="25">
        <v>5</v>
      </c>
      <c r="B78" s="26" t="s">
        <v>85</v>
      </c>
      <c r="C78" s="27" t="s">
        <v>49</v>
      </c>
      <c r="D78" s="28">
        <v>0</v>
      </c>
      <c r="E78" s="29"/>
      <c r="F78" s="30">
        <v>48</v>
      </c>
      <c r="G78" s="30">
        <v>668</v>
      </c>
      <c r="H78" s="31">
        <f t="shared" si="3"/>
        <v>716</v>
      </c>
      <c r="N78" s="29"/>
      <c r="O78" s="29"/>
    </row>
    <row r="79" spans="1:33" ht="12.75" customHeight="1" outlineLevel="1" x14ac:dyDescent="0.25">
      <c r="A79" s="25"/>
      <c r="B79" s="26"/>
      <c r="C79" s="26" t="s">
        <v>54</v>
      </c>
      <c r="D79" s="28">
        <v>1</v>
      </c>
      <c r="E79" s="29"/>
      <c r="F79" s="30">
        <v>-125</v>
      </c>
      <c r="G79" s="30">
        <v>865</v>
      </c>
      <c r="H79" s="31">
        <f t="shared" si="3"/>
        <v>740</v>
      </c>
      <c r="N79" s="29"/>
      <c r="O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</row>
    <row r="80" spans="1:33" ht="12.75" customHeight="1" outlineLevel="1" x14ac:dyDescent="0.25">
      <c r="A80" s="25"/>
      <c r="B80" s="26"/>
      <c r="C80" s="26"/>
      <c r="D80" s="28">
        <v>2</v>
      </c>
      <c r="E80" s="29"/>
      <c r="F80" s="30">
        <v>-67</v>
      </c>
      <c r="G80" s="30">
        <v>810</v>
      </c>
      <c r="H80" s="31">
        <f t="shared" si="3"/>
        <v>743</v>
      </c>
      <c r="N80" s="29"/>
      <c r="O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</row>
    <row r="81" spans="1:33" ht="12.75" customHeight="1" outlineLevel="1" x14ac:dyDescent="0.25">
      <c r="A81" s="25"/>
      <c r="B81" s="26"/>
      <c r="C81" s="26"/>
      <c r="D81" s="28">
        <v>3</v>
      </c>
      <c r="E81" s="29"/>
      <c r="F81" s="30">
        <v>-120</v>
      </c>
      <c r="G81" s="30">
        <v>884</v>
      </c>
      <c r="H81" s="31">
        <f t="shared" si="3"/>
        <v>764</v>
      </c>
      <c r="N81" s="29"/>
      <c r="O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</row>
    <row r="82" spans="1:33" ht="12.75" customHeight="1" outlineLevel="1" x14ac:dyDescent="0.25">
      <c r="A82" s="25"/>
      <c r="B82" s="26"/>
      <c r="C82" s="26"/>
      <c r="D82" s="28">
        <v>4</v>
      </c>
      <c r="E82" s="29"/>
      <c r="F82" s="30">
        <v>95</v>
      </c>
      <c r="G82" s="30">
        <v>842</v>
      </c>
      <c r="H82" s="31">
        <f t="shared" si="3"/>
        <v>937</v>
      </c>
      <c r="N82" s="29"/>
      <c r="O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</row>
    <row r="83" spans="1:33" ht="12.75" customHeight="1" outlineLevel="1" x14ac:dyDescent="0.25">
      <c r="A83" s="25"/>
      <c r="B83" s="26"/>
      <c r="C83" s="26"/>
      <c r="D83" s="28">
        <v>5</v>
      </c>
      <c r="E83" s="29"/>
      <c r="F83" s="30">
        <v>63</v>
      </c>
      <c r="G83" s="30">
        <v>774</v>
      </c>
      <c r="H83" s="31">
        <f t="shared" si="3"/>
        <v>837</v>
      </c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</row>
    <row r="84" spans="1:33" ht="12.75" customHeight="1" outlineLevel="1" x14ac:dyDescent="0.25">
      <c r="A84" s="25"/>
      <c r="B84" s="26"/>
      <c r="C84" s="26" t="s">
        <v>62</v>
      </c>
      <c r="D84" s="28">
        <v>6</v>
      </c>
      <c r="E84" s="29"/>
      <c r="F84" s="30">
        <v>-151</v>
      </c>
      <c r="G84" s="30">
        <v>1027</v>
      </c>
      <c r="H84" s="31">
        <f t="shared" si="3"/>
        <v>876</v>
      </c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</row>
    <row r="85" spans="1:33" ht="12.75" customHeight="1" outlineLevel="1" x14ac:dyDescent="0.25">
      <c r="A85" s="25"/>
      <c r="B85" s="26"/>
      <c r="C85" s="26"/>
      <c r="D85" s="28">
        <v>7</v>
      </c>
      <c r="E85" s="29"/>
      <c r="F85" s="30">
        <v>103</v>
      </c>
      <c r="G85" s="30">
        <v>910</v>
      </c>
      <c r="H85" s="31">
        <f t="shared" si="3"/>
        <v>1013</v>
      </c>
      <c r="N85" s="29"/>
      <c r="O85" s="3"/>
    </row>
    <row r="86" spans="1:33" ht="12.75" customHeight="1" outlineLevel="1" x14ac:dyDescent="0.25">
      <c r="A86" s="25"/>
      <c r="B86" s="26"/>
      <c r="C86" s="26"/>
      <c r="D86" s="28">
        <v>8</v>
      </c>
      <c r="E86" s="29"/>
      <c r="F86" s="30">
        <v>191</v>
      </c>
      <c r="G86" s="30">
        <v>703</v>
      </c>
      <c r="H86" s="31">
        <f t="shared" si="3"/>
        <v>894</v>
      </c>
      <c r="N86" s="29"/>
      <c r="O86" s="3"/>
    </row>
    <row r="87" spans="1:33" ht="12.75" customHeight="1" outlineLevel="1" x14ac:dyDescent="0.25">
      <c r="A87" s="25"/>
      <c r="B87" s="26"/>
      <c r="C87" s="26"/>
      <c r="D87" s="28">
        <v>9</v>
      </c>
      <c r="E87" s="29"/>
      <c r="F87" s="30">
        <v>83</v>
      </c>
      <c r="G87" s="30">
        <v>633</v>
      </c>
      <c r="H87" s="31">
        <f t="shared" si="3"/>
        <v>716</v>
      </c>
      <c r="N87" s="29"/>
      <c r="O87" s="3"/>
    </row>
    <row r="88" spans="1:33" ht="12.75" customHeight="1" outlineLevel="1" x14ac:dyDescent="0.25">
      <c r="A88" s="25"/>
      <c r="B88" s="26"/>
      <c r="C88" s="26" t="s">
        <v>71</v>
      </c>
      <c r="D88" s="28">
        <v>10</v>
      </c>
      <c r="E88" s="29"/>
      <c r="F88" s="30">
        <v>156</v>
      </c>
      <c r="G88" s="30">
        <v>469</v>
      </c>
      <c r="H88" s="31">
        <f t="shared" si="3"/>
        <v>625</v>
      </c>
      <c r="N88" s="29"/>
      <c r="O88" s="3"/>
    </row>
    <row r="89" spans="1:33" ht="12.75" customHeight="1" outlineLevel="1" x14ac:dyDescent="0.25">
      <c r="A89" s="25"/>
      <c r="B89" s="26"/>
      <c r="C89" s="26"/>
      <c r="D89" s="28">
        <v>11</v>
      </c>
      <c r="E89" s="29"/>
      <c r="F89" s="30">
        <v>-17</v>
      </c>
      <c r="G89" s="30">
        <v>516</v>
      </c>
      <c r="H89" s="31">
        <f t="shared" si="3"/>
        <v>499</v>
      </c>
      <c r="N89" s="29"/>
      <c r="O89" s="3"/>
    </row>
    <row r="90" spans="1:33" ht="12.75" customHeight="1" outlineLevel="1" x14ac:dyDescent="0.25">
      <c r="A90" s="25"/>
      <c r="B90" s="26"/>
      <c r="C90" s="27" t="s">
        <v>73</v>
      </c>
      <c r="D90" s="28">
        <v>99</v>
      </c>
      <c r="E90" s="29"/>
      <c r="F90" s="30"/>
      <c r="G90" s="30">
        <v>0</v>
      </c>
      <c r="H90" s="31">
        <f t="shared" si="3"/>
        <v>0</v>
      </c>
      <c r="N90" s="29"/>
      <c r="O90" s="3"/>
    </row>
    <row r="91" spans="1:33" ht="12.75" customHeight="1" outlineLevel="1" x14ac:dyDescent="0.25">
      <c r="A91" s="25"/>
      <c r="B91" s="26"/>
      <c r="C91" s="37" t="s">
        <v>76</v>
      </c>
      <c r="D91" s="38"/>
      <c r="E91" s="39"/>
      <c r="F91" s="40">
        <f>SUM(F78:F90)</f>
        <v>259</v>
      </c>
      <c r="G91" s="40">
        <f t="shared" ref="G91:H91" si="7">SUM(G78:G90)</f>
        <v>9101</v>
      </c>
      <c r="H91" s="40">
        <f t="shared" si="7"/>
        <v>9360</v>
      </c>
      <c r="N91" s="29"/>
      <c r="O91" s="3"/>
    </row>
    <row r="92" spans="1:33" ht="12.75" customHeight="1" outlineLevel="1" x14ac:dyDescent="0.25">
      <c r="A92" s="25">
        <v>6</v>
      </c>
      <c r="B92" s="26" t="s">
        <v>86</v>
      </c>
      <c r="C92" s="27" t="s">
        <v>49</v>
      </c>
      <c r="D92" s="28">
        <v>0</v>
      </c>
      <c r="E92" s="29"/>
      <c r="F92" s="30">
        <v>5</v>
      </c>
      <c r="G92" s="30">
        <v>915</v>
      </c>
      <c r="H92" s="31">
        <f t="shared" si="3"/>
        <v>920</v>
      </c>
      <c r="N92" s="29"/>
      <c r="O92" s="3"/>
    </row>
    <row r="93" spans="1:33" ht="12.75" customHeight="1" outlineLevel="1" x14ac:dyDescent="0.25">
      <c r="A93" s="25"/>
      <c r="B93" s="26"/>
      <c r="C93" s="26" t="s">
        <v>54</v>
      </c>
      <c r="D93" s="28">
        <v>1</v>
      </c>
      <c r="E93" s="29"/>
      <c r="F93" s="30">
        <v>-112</v>
      </c>
      <c r="G93" s="30">
        <v>1027</v>
      </c>
      <c r="H93" s="31">
        <f t="shared" si="3"/>
        <v>915</v>
      </c>
      <c r="N93" s="29"/>
      <c r="O93" s="3"/>
    </row>
    <row r="94" spans="1:33" ht="12.75" customHeight="1" outlineLevel="1" x14ac:dyDescent="0.25">
      <c r="A94" s="25"/>
      <c r="B94" s="26"/>
      <c r="C94" s="26"/>
      <c r="D94" s="28">
        <v>2</v>
      </c>
      <c r="E94" s="29"/>
      <c r="F94" s="30">
        <v>91</v>
      </c>
      <c r="G94" s="30">
        <v>905</v>
      </c>
      <c r="H94" s="31">
        <f t="shared" si="3"/>
        <v>996</v>
      </c>
      <c r="N94" s="29"/>
      <c r="O94" s="3"/>
    </row>
    <row r="95" spans="1:33" ht="12.75" customHeight="1" outlineLevel="1" x14ac:dyDescent="0.25">
      <c r="A95" s="25"/>
      <c r="B95" s="26"/>
      <c r="C95" s="26"/>
      <c r="D95" s="28">
        <v>3</v>
      </c>
      <c r="E95" s="29"/>
      <c r="F95" s="30">
        <v>42</v>
      </c>
      <c r="G95" s="30">
        <v>821</v>
      </c>
      <c r="H95" s="31">
        <f t="shared" si="3"/>
        <v>863</v>
      </c>
      <c r="N95" s="29"/>
      <c r="O95" s="3"/>
    </row>
    <row r="96" spans="1:33" ht="12.75" customHeight="1" outlineLevel="1" x14ac:dyDescent="0.25">
      <c r="A96" s="25"/>
      <c r="B96" s="26"/>
      <c r="C96" s="26"/>
      <c r="D96" s="28">
        <v>4</v>
      </c>
      <c r="E96" s="29"/>
      <c r="F96" s="30">
        <v>-87</v>
      </c>
      <c r="G96" s="30">
        <v>903</v>
      </c>
      <c r="H96" s="31">
        <f t="shared" si="3"/>
        <v>816</v>
      </c>
      <c r="N96" s="29"/>
      <c r="O96" s="3"/>
    </row>
    <row r="97" spans="1:33" ht="12.75" customHeight="1" outlineLevel="1" x14ac:dyDescent="0.25">
      <c r="A97" s="25"/>
      <c r="B97" s="26"/>
      <c r="C97" s="26"/>
      <c r="D97" s="28">
        <v>5</v>
      </c>
      <c r="E97" s="29"/>
      <c r="F97" s="30">
        <v>23</v>
      </c>
      <c r="G97" s="30">
        <v>863</v>
      </c>
      <c r="H97" s="31">
        <f t="shared" si="3"/>
        <v>886</v>
      </c>
      <c r="N97" s="29"/>
      <c r="O97" s="3"/>
    </row>
    <row r="98" spans="1:33" ht="12.75" customHeight="1" outlineLevel="1" x14ac:dyDescent="0.25">
      <c r="A98" s="25"/>
      <c r="B98" s="26"/>
      <c r="C98" s="26" t="s">
        <v>62</v>
      </c>
      <c r="D98" s="28">
        <v>6</v>
      </c>
      <c r="E98" s="29"/>
      <c r="F98" s="30">
        <v>-2</v>
      </c>
      <c r="G98" s="30">
        <v>853</v>
      </c>
      <c r="H98" s="31">
        <f t="shared" si="3"/>
        <v>851</v>
      </c>
      <c r="N98" s="29"/>
      <c r="O98" s="3"/>
    </row>
    <row r="99" spans="1:33" ht="12.75" customHeight="1" outlineLevel="1" x14ac:dyDescent="0.25">
      <c r="A99" s="25"/>
      <c r="B99" s="26"/>
      <c r="C99" s="26"/>
      <c r="D99" s="28">
        <v>7</v>
      </c>
      <c r="E99" s="29"/>
      <c r="F99" s="30">
        <v>44</v>
      </c>
      <c r="G99" s="30">
        <v>789</v>
      </c>
      <c r="H99" s="31">
        <f t="shared" si="3"/>
        <v>833</v>
      </c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3" ht="12.75" customHeight="1" outlineLevel="1" x14ac:dyDescent="0.25">
      <c r="A100" s="25"/>
      <c r="B100" s="26"/>
      <c r="C100" s="26"/>
      <c r="D100" s="28">
        <v>8</v>
      </c>
      <c r="E100" s="29"/>
      <c r="F100" s="30">
        <v>28</v>
      </c>
      <c r="G100" s="30">
        <v>753</v>
      </c>
      <c r="H100" s="31">
        <f t="shared" ref="H100:H163" si="8">F100+G100</f>
        <v>781</v>
      </c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3" ht="12.75" customHeight="1" outlineLevel="1" x14ac:dyDescent="0.25">
      <c r="A101" s="25"/>
      <c r="B101" s="26"/>
      <c r="C101" s="26"/>
      <c r="D101" s="28">
        <v>9</v>
      </c>
      <c r="E101" s="29"/>
      <c r="F101" s="30">
        <v>60</v>
      </c>
      <c r="G101" s="30">
        <v>674</v>
      </c>
      <c r="H101" s="31">
        <f t="shared" si="8"/>
        <v>734</v>
      </c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</row>
    <row r="102" spans="1:33" ht="15" x14ac:dyDescent="0.25">
      <c r="A102" s="25"/>
      <c r="B102" s="26"/>
      <c r="C102" s="26" t="s">
        <v>71</v>
      </c>
      <c r="D102" s="28">
        <v>10</v>
      </c>
      <c r="E102" s="29"/>
      <c r="F102" s="30">
        <v>92</v>
      </c>
      <c r="G102" s="30">
        <v>517</v>
      </c>
      <c r="H102" s="31">
        <f t="shared" si="8"/>
        <v>609</v>
      </c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</row>
    <row r="103" spans="1:33" ht="15" x14ac:dyDescent="0.25">
      <c r="A103" s="25"/>
      <c r="B103" s="26"/>
      <c r="C103" s="26"/>
      <c r="D103" s="28">
        <v>11</v>
      </c>
      <c r="F103" s="30">
        <v>37</v>
      </c>
      <c r="G103" s="30">
        <v>492</v>
      </c>
      <c r="H103" s="31">
        <f t="shared" si="8"/>
        <v>529</v>
      </c>
      <c r="O103" s="46"/>
      <c r="P103" s="29"/>
      <c r="Q103" s="29"/>
    </row>
    <row r="104" spans="1:33" ht="15" x14ac:dyDescent="0.25">
      <c r="A104" s="25"/>
      <c r="B104" s="26"/>
      <c r="C104" s="27" t="s">
        <v>73</v>
      </c>
      <c r="D104" s="28">
        <v>99</v>
      </c>
      <c r="F104" s="30"/>
      <c r="G104" s="30">
        <v>0</v>
      </c>
      <c r="H104" s="31">
        <f t="shared" si="8"/>
        <v>0</v>
      </c>
    </row>
    <row r="105" spans="1:33" ht="15" x14ac:dyDescent="0.25">
      <c r="A105" s="25"/>
      <c r="B105" s="26"/>
      <c r="C105" s="37" t="s">
        <v>76</v>
      </c>
      <c r="D105" s="38"/>
      <c r="E105" s="47"/>
      <c r="F105" s="40">
        <f>SUM(F92:F104)</f>
        <v>221</v>
      </c>
      <c r="G105" s="40">
        <f t="shared" ref="G105:H105" si="9">SUM(G92:G104)</f>
        <v>9512</v>
      </c>
      <c r="H105" s="40">
        <f t="shared" si="9"/>
        <v>9733</v>
      </c>
    </row>
    <row r="106" spans="1:33" ht="15" x14ac:dyDescent="0.25">
      <c r="A106" s="25">
        <v>7</v>
      </c>
      <c r="B106" s="26" t="s">
        <v>87</v>
      </c>
      <c r="C106" s="27" t="s">
        <v>49</v>
      </c>
      <c r="D106" s="28">
        <v>0</v>
      </c>
      <c r="F106" s="30">
        <v>9</v>
      </c>
      <c r="G106" s="30">
        <v>561</v>
      </c>
      <c r="H106" s="31">
        <f t="shared" si="8"/>
        <v>570</v>
      </c>
    </row>
    <row r="107" spans="1:33" ht="15" x14ac:dyDescent="0.25">
      <c r="A107" s="25"/>
      <c r="B107" s="26"/>
      <c r="C107" s="26" t="s">
        <v>54</v>
      </c>
      <c r="D107" s="28">
        <v>1</v>
      </c>
      <c r="F107" s="30">
        <v>-76</v>
      </c>
      <c r="G107" s="30">
        <v>708</v>
      </c>
      <c r="H107" s="31">
        <f t="shared" si="8"/>
        <v>632</v>
      </c>
    </row>
    <row r="108" spans="1:33" ht="15" x14ac:dyDescent="0.25">
      <c r="A108" s="25"/>
      <c r="B108" s="26"/>
      <c r="C108" s="26"/>
      <c r="D108" s="28">
        <v>2</v>
      </c>
      <c r="F108" s="30">
        <v>85</v>
      </c>
      <c r="G108" s="30">
        <v>646</v>
      </c>
      <c r="H108" s="31">
        <f t="shared" si="8"/>
        <v>731</v>
      </c>
    </row>
    <row r="109" spans="1:33" ht="15" x14ac:dyDescent="0.25">
      <c r="A109" s="25"/>
      <c r="B109" s="26"/>
      <c r="C109" s="26"/>
      <c r="D109" s="28">
        <v>3</v>
      </c>
      <c r="F109" s="30">
        <v>81</v>
      </c>
      <c r="G109" s="30">
        <v>615</v>
      </c>
      <c r="H109" s="31">
        <f t="shared" si="8"/>
        <v>696</v>
      </c>
    </row>
    <row r="110" spans="1:33" ht="15" x14ac:dyDescent="0.25">
      <c r="A110" s="25"/>
      <c r="B110" s="26"/>
      <c r="C110" s="26"/>
      <c r="D110" s="28">
        <v>4</v>
      </c>
      <c r="F110" s="30">
        <v>-14</v>
      </c>
      <c r="G110" s="30">
        <v>651</v>
      </c>
      <c r="H110" s="31">
        <f t="shared" si="8"/>
        <v>637</v>
      </c>
    </row>
    <row r="111" spans="1:33" ht="15" x14ac:dyDescent="0.25">
      <c r="A111" s="25"/>
      <c r="B111" s="26"/>
      <c r="C111" s="26"/>
      <c r="D111" s="28">
        <v>5</v>
      </c>
      <c r="F111" s="30">
        <v>98</v>
      </c>
      <c r="G111" s="30">
        <v>595</v>
      </c>
      <c r="H111" s="31">
        <f t="shared" si="8"/>
        <v>693</v>
      </c>
    </row>
    <row r="112" spans="1:33" ht="15" x14ac:dyDescent="0.25">
      <c r="A112" s="25"/>
      <c r="B112" s="26"/>
      <c r="C112" s="26" t="s">
        <v>62</v>
      </c>
      <c r="D112" s="28">
        <v>6</v>
      </c>
      <c r="F112" s="30">
        <v>-41</v>
      </c>
      <c r="G112" s="30">
        <v>750</v>
      </c>
      <c r="H112" s="31">
        <f t="shared" si="8"/>
        <v>709</v>
      </c>
    </row>
    <row r="113" spans="1:8" ht="15" x14ac:dyDescent="0.25">
      <c r="A113" s="25"/>
      <c r="B113" s="26"/>
      <c r="C113" s="26"/>
      <c r="D113" s="28">
        <v>7</v>
      </c>
      <c r="F113" s="30">
        <v>106</v>
      </c>
      <c r="G113" s="30">
        <v>621</v>
      </c>
      <c r="H113" s="31">
        <f t="shared" si="8"/>
        <v>727</v>
      </c>
    </row>
    <row r="114" spans="1:8" ht="15" x14ac:dyDescent="0.25">
      <c r="A114" s="25"/>
      <c r="B114" s="26"/>
      <c r="C114" s="26"/>
      <c r="D114" s="28">
        <v>8</v>
      </c>
      <c r="F114" s="30">
        <v>65</v>
      </c>
      <c r="G114" s="30">
        <v>556</v>
      </c>
      <c r="H114" s="31">
        <f t="shared" si="8"/>
        <v>621</v>
      </c>
    </row>
    <row r="115" spans="1:8" ht="15" x14ac:dyDescent="0.25">
      <c r="A115" s="25"/>
      <c r="B115" s="26"/>
      <c r="C115" s="26"/>
      <c r="D115" s="28">
        <v>9</v>
      </c>
      <c r="F115" s="30">
        <v>36</v>
      </c>
      <c r="G115" s="30">
        <v>499</v>
      </c>
      <c r="H115" s="31">
        <f t="shared" si="8"/>
        <v>535</v>
      </c>
    </row>
    <row r="116" spans="1:8" ht="15" x14ac:dyDescent="0.25">
      <c r="A116" s="25"/>
      <c r="B116" s="26"/>
      <c r="C116" s="26" t="s">
        <v>71</v>
      </c>
      <c r="D116" s="28">
        <v>10</v>
      </c>
      <c r="F116" s="30">
        <v>43</v>
      </c>
      <c r="G116" s="30">
        <v>443</v>
      </c>
      <c r="H116" s="31">
        <f t="shared" si="8"/>
        <v>486</v>
      </c>
    </row>
    <row r="117" spans="1:8" ht="15" x14ac:dyDescent="0.25">
      <c r="A117" s="25"/>
      <c r="B117" s="26"/>
      <c r="C117" s="26"/>
      <c r="D117" s="28">
        <v>11</v>
      </c>
      <c r="F117" s="30">
        <v>61</v>
      </c>
      <c r="G117" s="30">
        <v>367</v>
      </c>
      <c r="H117" s="31">
        <f t="shared" si="8"/>
        <v>428</v>
      </c>
    </row>
    <row r="118" spans="1:8" ht="15" x14ac:dyDescent="0.25">
      <c r="A118" s="25"/>
      <c r="B118" s="26"/>
      <c r="C118" s="27" t="s">
        <v>73</v>
      </c>
      <c r="D118" s="28">
        <v>99</v>
      </c>
      <c r="F118" s="30"/>
      <c r="G118" s="30">
        <v>0</v>
      </c>
      <c r="H118" s="31">
        <f t="shared" si="8"/>
        <v>0</v>
      </c>
    </row>
    <row r="119" spans="1:8" ht="15" x14ac:dyDescent="0.25">
      <c r="A119" s="25"/>
      <c r="B119" s="26"/>
      <c r="C119" s="37" t="s">
        <v>76</v>
      </c>
      <c r="D119" s="38"/>
      <c r="E119" s="47"/>
      <c r="F119" s="40">
        <f>SUM(F106:F118)</f>
        <v>453</v>
      </c>
      <c r="G119" s="40">
        <f t="shared" ref="G119:H119" si="10">SUM(G106:G118)</f>
        <v>7012</v>
      </c>
      <c r="H119" s="40">
        <f t="shared" si="10"/>
        <v>7465</v>
      </c>
    </row>
    <row r="120" spans="1:8" ht="15" x14ac:dyDescent="0.25">
      <c r="A120" s="25">
        <v>8</v>
      </c>
      <c r="B120" s="26" t="s">
        <v>88</v>
      </c>
      <c r="C120" s="27" t="s">
        <v>49</v>
      </c>
      <c r="D120" s="28">
        <v>0</v>
      </c>
      <c r="F120" s="30">
        <v>53</v>
      </c>
      <c r="G120" s="30">
        <v>729</v>
      </c>
      <c r="H120" s="31">
        <f t="shared" si="8"/>
        <v>782</v>
      </c>
    </row>
    <row r="121" spans="1:8" ht="15" x14ac:dyDescent="0.25">
      <c r="A121" s="25"/>
      <c r="B121" s="26"/>
      <c r="C121" s="26" t="s">
        <v>54</v>
      </c>
      <c r="D121" s="28">
        <v>1</v>
      </c>
      <c r="F121" s="30">
        <v>-48</v>
      </c>
      <c r="G121" s="30">
        <v>922</v>
      </c>
      <c r="H121" s="31">
        <f t="shared" si="8"/>
        <v>874</v>
      </c>
    </row>
    <row r="122" spans="1:8" ht="15" x14ac:dyDescent="0.25">
      <c r="A122" s="25"/>
      <c r="B122" s="26"/>
      <c r="C122" s="26"/>
      <c r="D122" s="28">
        <v>2</v>
      </c>
      <c r="F122" s="30">
        <v>20</v>
      </c>
      <c r="G122" s="30">
        <v>897</v>
      </c>
      <c r="H122" s="31">
        <f t="shared" si="8"/>
        <v>917</v>
      </c>
    </row>
    <row r="123" spans="1:8" ht="15" x14ac:dyDescent="0.25">
      <c r="A123" s="25"/>
      <c r="B123" s="26"/>
      <c r="C123" s="26"/>
      <c r="D123" s="28">
        <v>3</v>
      </c>
      <c r="F123" s="30">
        <v>148</v>
      </c>
      <c r="G123" s="30">
        <v>782</v>
      </c>
      <c r="H123" s="31">
        <f t="shared" si="8"/>
        <v>930</v>
      </c>
    </row>
    <row r="124" spans="1:8" ht="15" x14ac:dyDescent="0.25">
      <c r="A124" s="25"/>
      <c r="B124" s="26"/>
      <c r="C124" s="26"/>
      <c r="D124" s="28">
        <v>4</v>
      </c>
      <c r="F124" s="30">
        <v>17</v>
      </c>
      <c r="G124" s="30">
        <v>825</v>
      </c>
      <c r="H124" s="31">
        <f t="shared" si="8"/>
        <v>842</v>
      </c>
    </row>
    <row r="125" spans="1:8" ht="15" x14ac:dyDescent="0.25">
      <c r="A125" s="25"/>
      <c r="B125" s="26"/>
      <c r="C125" s="26"/>
      <c r="D125" s="28">
        <v>5</v>
      </c>
      <c r="F125" s="30">
        <v>131</v>
      </c>
      <c r="G125" s="30">
        <v>740</v>
      </c>
      <c r="H125" s="31">
        <f t="shared" si="8"/>
        <v>871</v>
      </c>
    </row>
    <row r="126" spans="1:8" ht="15" x14ac:dyDescent="0.25">
      <c r="A126" s="25"/>
      <c r="B126" s="26"/>
      <c r="C126" s="26" t="s">
        <v>62</v>
      </c>
      <c r="D126" s="28">
        <v>6</v>
      </c>
      <c r="F126" s="30">
        <v>-89</v>
      </c>
      <c r="G126" s="30">
        <v>885</v>
      </c>
      <c r="H126" s="31">
        <f t="shared" si="8"/>
        <v>796</v>
      </c>
    </row>
    <row r="127" spans="1:8" ht="15" x14ac:dyDescent="0.25">
      <c r="A127" s="25"/>
      <c r="B127" s="26"/>
      <c r="C127" s="26"/>
      <c r="D127" s="28">
        <v>7</v>
      </c>
      <c r="F127" s="30">
        <v>74</v>
      </c>
      <c r="G127" s="30">
        <v>781</v>
      </c>
      <c r="H127" s="31">
        <f t="shared" si="8"/>
        <v>855</v>
      </c>
    </row>
    <row r="128" spans="1:8" ht="15" x14ac:dyDescent="0.25">
      <c r="A128" s="25"/>
      <c r="B128" s="26"/>
      <c r="C128" s="26"/>
      <c r="D128" s="28">
        <v>8</v>
      </c>
      <c r="F128" s="30">
        <v>79</v>
      </c>
      <c r="G128" s="30">
        <v>690</v>
      </c>
      <c r="H128" s="31">
        <f t="shared" si="8"/>
        <v>769</v>
      </c>
    </row>
    <row r="129" spans="1:8" ht="15" x14ac:dyDescent="0.25">
      <c r="A129" s="25"/>
      <c r="B129" s="26"/>
      <c r="C129" s="26"/>
      <c r="D129" s="28">
        <v>9</v>
      </c>
      <c r="F129" s="30">
        <v>85</v>
      </c>
      <c r="G129" s="30">
        <v>593</v>
      </c>
      <c r="H129" s="31">
        <f t="shared" si="8"/>
        <v>678</v>
      </c>
    </row>
    <row r="130" spans="1:8" ht="15" x14ac:dyDescent="0.25">
      <c r="A130" s="25"/>
      <c r="B130" s="26"/>
      <c r="C130" s="26" t="s">
        <v>71</v>
      </c>
      <c r="D130" s="28">
        <v>10</v>
      </c>
      <c r="F130" s="30">
        <v>7</v>
      </c>
      <c r="G130" s="30">
        <v>580</v>
      </c>
      <c r="H130" s="31">
        <f t="shared" si="8"/>
        <v>587</v>
      </c>
    </row>
    <row r="131" spans="1:8" ht="15" x14ac:dyDescent="0.25">
      <c r="A131" s="25"/>
      <c r="B131" s="26"/>
      <c r="C131" s="26"/>
      <c r="D131" s="28">
        <v>11</v>
      </c>
      <c r="F131" s="30">
        <v>108</v>
      </c>
      <c r="G131" s="30">
        <v>466</v>
      </c>
      <c r="H131" s="31">
        <f t="shared" si="8"/>
        <v>574</v>
      </c>
    </row>
    <row r="132" spans="1:8" ht="15" x14ac:dyDescent="0.25">
      <c r="A132" s="25"/>
      <c r="B132" s="26"/>
      <c r="C132" s="27" t="s">
        <v>73</v>
      </c>
      <c r="D132" s="28">
        <v>99</v>
      </c>
      <c r="F132" s="30"/>
      <c r="G132" s="30">
        <v>0</v>
      </c>
      <c r="H132" s="31">
        <f t="shared" si="8"/>
        <v>0</v>
      </c>
    </row>
    <row r="133" spans="1:8" ht="15" x14ac:dyDescent="0.25">
      <c r="A133" s="25"/>
      <c r="B133" s="26"/>
      <c r="C133" s="37" t="s">
        <v>76</v>
      </c>
      <c r="D133" s="38"/>
      <c r="E133" s="47"/>
      <c r="F133" s="40">
        <f>SUM(F120:F132)</f>
        <v>585</v>
      </c>
      <c r="G133" s="40">
        <f t="shared" ref="G133:H133" si="11">SUM(G120:G132)</f>
        <v>8890</v>
      </c>
      <c r="H133" s="40">
        <f t="shared" si="11"/>
        <v>9475</v>
      </c>
    </row>
    <row r="134" spans="1:8" ht="15" x14ac:dyDescent="0.25">
      <c r="A134" s="25">
        <v>9</v>
      </c>
      <c r="B134" s="26" t="s">
        <v>89</v>
      </c>
      <c r="C134" s="27" t="s">
        <v>49</v>
      </c>
      <c r="D134" s="28">
        <v>0</v>
      </c>
      <c r="F134" s="30">
        <v>22</v>
      </c>
      <c r="G134" s="30">
        <v>609</v>
      </c>
      <c r="H134" s="31">
        <f t="shared" si="8"/>
        <v>631</v>
      </c>
    </row>
    <row r="135" spans="1:8" ht="15" x14ac:dyDescent="0.25">
      <c r="A135" s="25"/>
      <c r="B135" s="26"/>
      <c r="C135" s="26" t="s">
        <v>54</v>
      </c>
      <c r="D135" s="28">
        <v>1</v>
      </c>
      <c r="F135" s="30">
        <v>-53</v>
      </c>
      <c r="G135" s="30">
        <v>704</v>
      </c>
      <c r="H135" s="31">
        <f t="shared" si="8"/>
        <v>651</v>
      </c>
    </row>
    <row r="136" spans="1:8" ht="15" x14ac:dyDescent="0.25">
      <c r="A136" s="25"/>
      <c r="B136" s="26"/>
      <c r="C136" s="26"/>
      <c r="D136" s="28">
        <v>2</v>
      </c>
      <c r="F136" s="30">
        <v>0</v>
      </c>
      <c r="G136" s="30">
        <v>722</v>
      </c>
      <c r="H136" s="31">
        <f t="shared" si="8"/>
        <v>722</v>
      </c>
    </row>
    <row r="137" spans="1:8" ht="15" x14ac:dyDescent="0.25">
      <c r="A137" s="25"/>
      <c r="B137" s="26"/>
      <c r="C137" s="26"/>
      <c r="D137" s="28">
        <v>3</v>
      </c>
      <c r="F137" s="30">
        <v>116</v>
      </c>
      <c r="G137" s="30">
        <v>751</v>
      </c>
      <c r="H137" s="31">
        <f t="shared" si="8"/>
        <v>867</v>
      </c>
    </row>
    <row r="138" spans="1:8" ht="15" x14ac:dyDescent="0.25">
      <c r="A138" s="25"/>
      <c r="B138" s="26"/>
      <c r="C138" s="26"/>
      <c r="D138" s="28">
        <v>4</v>
      </c>
      <c r="F138" s="30">
        <v>85</v>
      </c>
      <c r="G138" s="30">
        <v>653</v>
      </c>
      <c r="H138" s="31">
        <f t="shared" si="8"/>
        <v>738</v>
      </c>
    </row>
    <row r="139" spans="1:8" ht="15" x14ac:dyDescent="0.25">
      <c r="A139" s="25"/>
      <c r="B139" s="26"/>
      <c r="C139" s="26"/>
      <c r="D139" s="28">
        <v>5</v>
      </c>
      <c r="F139" s="30">
        <v>-30</v>
      </c>
      <c r="G139" s="30">
        <v>692</v>
      </c>
      <c r="H139" s="31">
        <f t="shared" si="8"/>
        <v>662</v>
      </c>
    </row>
    <row r="140" spans="1:8" ht="15" x14ac:dyDescent="0.25">
      <c r="A140" s="25"/>
      <c r="B140" s="26"/>
      <c r="C140" s="26" t="s">
        <v>62</v>
      </c>
      <c r="D140" s="28">
        <v>6</v>
      </c>
      <c r="F140" s="30">
        <v>-50</v>
      </c>
      <c r="G140" s="30">
        <v>758</v>
      </c>
      <c r="H140" s="31">
        <f t="shared" si="8"/>
        <v>708</v>
      </c>
    </row>
    <row r="141" spans="1:8" ht="15" x14ac:dyDescent="0.25">
      <c r="A141" s="25"/>
      <c r="B141" s="26"/>
      <c r="C141" s="26"/>
      <c r="D141" s="28">
        <v>7</v>
      </c>
      <c r="F141" s="30">
        <v>124</v>
      </c>
      <c r="G141" s="30">
        <v>593</v>
      </c>
      <c r="H141" s="31">
        <f t="shared" si="8"/>
        <v>717</v>
      </c>
    </row>
    <row r="142" spans="1:8" ht="15" x14ac:dyDescent="0.25">
      <c r="A142" s="25"/>
      <c r="B142" s="26"/>
      <c r="C142" s="26"/>
      <c r="D142" s="28">
        <v>8</v>
      </c>
      <c r="F142" s="30">
        <v>31</v>
      </c>
      <c r="G142" s="30">
        <v>544</v>
      </c>
      <c r="H142" s="31">
        <f t="shared" si="8"/>
        <v>575</v>
      </c>
    </row>
    <row r="143" spans="1:8" ht="15" x14ac:dyDescent="0.25">
      <c r="A143" s="25"/>
      <c r="B143" s="26"/>
      <c r="C143" s="26"/>
      <c r="D143" s="28">
        <v>9</v>
      </c>
      <c r="F143" s="30">
        <v>26</v>
      </c>
      <c r="G143" s="30">
        <v>498</v>
      </c>
      <c r="H143" s="31">
        <f t="shared" si="8"/>
        <v>524</v>
      </c>
    </row>
    <row r="144" spans="1:8" ht="15" x14ac:dyDescent="0.25">
      <c r="A144" s="25"/>
      <c r="B144" s="26"/>
      <c r="C144" s="26" t="s">
        <v>71</v>
      </c>
      <c r="D144" s="28">
        <v>10</v>
      </c>
      <c r="F144" s="30">
        <v>67</v>
      </c>
      <c r="G144" s="30">
        <v>384</v>
      </c>
      <c r="H144" s="31">
        <f t="shared" si="8"/>
        <v>451</v>
      </c>
    </row>
    <row r="145" spans="1:8" ht="15" x14ac:dyDescent="0.25">
      <c r="A145" s="25"/>
      <c r="B145" s="26"/>
      <c r="C145" s="26"/>
      <c r="D145" s="28">
        <v>11</v>
      </c>
      <c r="F145" s="30">
        <v>33</v>
      </c>
      <c r="G145" s="30">
        <v>339</v>
      </c>
      <c r="H145" s="31">
        <f t="shared" si="8"/>
        <v>372</v>
      </c>
    </row>
    <row r="146" spans="1:8" ht="15" x14ac:dyDescent="0.25">
      <c r="A146" s="25"/>
      <c r="B146" s="26"/>
      <c r="C146" s="27" t="s">
        <v>73</v>
      </c>
      <c r="D146" s="28">
        <v>99</v>
      </c>
      <c r="F146" s="30"/>
      <c r="G146" s="30">
        <v>0</v>
      </c>
      <c r="H146" s="31">
        <f t="shared" si="8"/>
        <v>0</v>
      </c>
    </row>
    <row r="147" spans="1:8" ht="15" x14ac:dyDescent="0.25">
      <c r="A147" s="25"/>
      <c r="B147" s="26"/>
      <c r="C147" s="37" t="s">
        <v>76</v>
      </c>
      <c r="D147" s="38"/>
      <c r="E147" s="47"/>
      <c r="F147" s="40">
        <f>SUM(F134:F146)</f>
        <v>371</v>
      </c>
      <c r="G147" s="40">
        <f t="shared" ref="G147:H147" si="12">SUM(G134:G146)</f>
        <v>7247</v>
      </c>
      <c r="H147" s="40">
        <f t="shared" si="12"/>
        <v>7618</v>
      </c>
    </row>
    <row r="148" spans="1:8" ht="15" x14ac:dyDescent="0.25">
      <c r="A148" s="25">
        <v>10</v>
      </c>
      <c r="B148" s="26" t="s">
        <v>90</v>
      </c>
      <c r="C148" s="27" t="s">
        <v>49</v>
      </c>
      <c r="D148" s="28">
        <v>0</v>
      </c>
      <c r="F148" s="30">
        <v>-48</v>
      </c>
      <c r="G148" s="30">
        <v>798</v>
      </c>
      <c r="H148" s="31">
        <f t="shared" si="8"/>
        <v>750</v>
      </c>
    </row>
    <row r="149" spans="1:8" ht="15" x14ac:dyDescent="0.25">
      <c r="A149" s="25"/>
      <c r="B149" s="26"/>
      <c r="C149" s="26" t="s">
        <v>54</v>
      </c>
      <c r="D149" s="28">
        <v>1</v>
      </c>
      <c r="F149" s="30">
        <v>-39</v>
      </c>
      <c r="G149" s="30">
        <v>942</v>
      </c>
      <c r="H149" s="31">
        <f t="shared" si="8"/>
        <v>903</v>
      </c>
    </row>
    <row r="150" spans="1:8" ht="15" x14ac:dyDescent="0.25">
      <c r="A150" s="25"/>
      <c r="B150" s="26"/>
      <c r="C150" s="26"/>
      <c r="D150" s="28">
        <v>2</v>
      </c>
      <c r="F150" s="30">
        <v>46</v>
      </c>
      <c r="G150" s="30">
        <v>898</v>
      </c>
      <c r="H150" s="31">
        <f t="shared" si="8"/>
        <v>944</v>
      </c>
    </row>
    <row r="151" spans="1:8" ht="15" x14ac:dyDescent="0.25">
      <c r="A151" s="25"/>
      <c r="B151" s="26"/>
      <c r="C151" s="26"/>
      <c r="D151" s="28">
        <v>3</v>
      </c>
      <c r="F151" s="30">
        <v>1</v>
      </c>
      <c r="G151" s="30">
        <v>904</v>
      </c>
      <c r="H151" s="31">
        <f t="shared" si="8"/>
        <v>905</v>
      </c>
    </row>
    <row r="152" spans="1:8" ht="15" x14ac:dyDescent="0.25">
      <c r="A152" s="25"/>
      <c r="B152" s="26"/>
      <c r="C152" s="26"/>
      <c r="D152" s="28">
        <v>4</v>
      </c>
      <c r="F152" s="30">
        <v>40</v>
      </c>
      <c r="G152" s="30">
        <v>879</v>
      </c>
      <c r="H152" s="31">
        <f t="shared" si="8"/>
        <v>919</v>
      </c>
    </row>
    <row r="153" spans="1:8" ht="15" x14ac:dyDescent="0.25">
      <c r="A153" s="25"/>
      <c r="B153" s="26"/>
      <c r="C153" s="26"/>
      <c r="D153" s="28">
        <v>5</v>
      </c>
      <c r="F153" s="30">
        <v>26</v>
      </c>
      <c r="G153" s="30">
        <v>881</v>
      </c>
      <c r="H153" s="31">
        <f t="shared" si="8"/>
        <v>907</v>
      </c>
    </row>
    <row r="154" spans="1:8" ht="15" x14ac:dyDescent="0.25">
      <c r="A154" s="25"/>
      <c r="B154" s="26"/>
      <c r="C154" s="26" t="s">
        <v>62</v>
      </c>
      <c r="D154" s="28">
        <v>6</v>
      </c>
      <c r="F154" s="30">
        <v>-36</v>
      </c>
      <c r="G154" s="30">
        <v>1036</v>
      </c>
      <c r="H154" s="31">
        <f t="shared" si="8"/>
        <v>1000</v>
      </c>
    </row>
    <row r="155" spans="1:8" ht="15" x14ac:dyDescent="0.25">
      <c r="A155" s="25"/>
      <c r="B155" s="26"/>
      <c r="C155" s="26"/>
      <c r="D155" s="28">
        <v>7</v>
      </c>
      <c r="F155" s="30">
        <v>42</v>
      </c>
      <c r="G155" s="30">
        <v>950</v>
      </c>
      <c r="H155" s="31">
        <f t="shared" si="8"/>
        <v>992</v>
      </c>
    </row>
    <row r="156" spans="1:8" ht="15" x14ac:dyDescent="0.25">
      <c r="A156" s="25"/>
      <c r="B156" s="26"/>
      <c r="C156" s="26"/>
      <c r="D156" s="28">
        <v>8</v>
      </c>
      <c r="F156" s="30">
        <v>90</v>
      </c>
      <c r="G156" s="30">
        <v>837</v>
      </c>
      <c r="H156" s="31">
        <f t="shared" si="8"/>
        <v>927</v>
      </c>
    </row>
    <row r="157" spans="1:8" ht="15" x14ac:dyDescent="0.25">
      <c r="A157" s="25"/>
      <c r="B157" s="26"/>
      <c r="C157" s="26"/>
      <c r="D157" s="28">
        <v>9</v>
      </c>
      <c r="F157" s="30">
        <v>82</v>
      </c>
      <c r="G157" s="30">
        <v>748</v>
      </c>
      <c r="H157" s="31">
        <f t="shared" si="8"/>
        <v>830</v>
      </c>
    </row>
    <row r="158" spans="1:8" ht="15" x14ac:dyDescent="0.25">
      <c r="A158" s="25"/>
      <c r="B158" s="26"/>
      <c r="C158" s="26" t="s">
        <v>71</v>
      </c>
      <c r="D158" s="28">
        <v>10</v>
      </c>
      <c r="F158" s="30">
        <v>72</v>
      </c>
      <c r="G158" s="30">
        <v>662</v>
      </c>
      <c r="H158" s="31">
        <f t="shared" si="8"/>
        <v>734</v>
      </c>
    </row>
    <row r="159" spans="1:8" ht="15" x14ac:dyDescent="0.25">
      <c r="A159" s="25"/>
      <c r="B159" s="26"/>
      <c r="C159" s="26"/>
      <c r="D159" s="28">
        <v>11</v>
      </c>
      <c r="F159" s="30">
        <v>89</v>
      </c>
      <c r="G159" s="30">
        <v>538</v>
      </c>
      <c r="H159" s="31">
        <f t="shared" si="8"/>
        <v>627</v>
      </c>
    </row>
    <row r="160" spans="1:8" ht="15" x14ac:dyDescent="0.25">
      <c r="A160" s="25"/>
      <c r="B160" s="26"/>
      <c r="C160" s="27" t="s">
        <v>73</v>
      </c>
      <c r="D160" s="28">
        <v>99</v>
      </c>
      <c r="F160" s="30"/>
      <c r="G160" s="30">
        <v>31</v>
      </c>
      <c r="H160" s="31">
        <f t="shared" si="8"/>
        <v>31</v>
      </c>
    </row>
    <row r="161" spans="1:8" ht="15" x14ac:dyDescent="0.25">
      <c r="A161" s="25"/>
      <c r="B161" s="26"/>
      <c r="C161" s="37" t="s">
        <v>76</v>
      </c>
      <c r="D161" s="38"/>
      <c r="E161" s="47"/>
      <c r="F161" s="40">
        <f>SUM(F148:F160)</f>
        <v>365</v>
      </c>
      <c r="G161" s="40">
        <f t="shared" ref="G161:H161" si="13">SUM(G148:G160)</f>
        <v>10104</v>
      </c>
      <c r="H161" s="40">
        <f t="shared" si="13"/>
        <v>10469</v>
      </c>
    </row>
    <row r="162" spans="1:8" ht="15" x14ac:dyDescent="0.25">
      <c r="A162" s="25">
        <v>11</v>
      </c>
      <c r="B162" s="26" t="s">
        <v>91</v>
      </c>
      <c r="C162" s="27" t="s">
        <v>49</v>
      </c>
      <c r="D162" s="28">
        <v>0</v>
      </c>
      <c r="F162" s="30">
        <v>20</v>
      </c>
      <c r="G162" s="30">
        <v>172</v>
      </c>
      <c r="H162" s="31">
        <f t="shared" si="8"/>
        <v>192</v>
      </c>
    </row>
    <row r="163" spans="1:8" ht="15" x14ac:dyDescent="0.25">
      <c r="A163" s="25"/>
      <c r="B163" s="26"/>
      <c r="C163" s="26" t="s">
        <v>54</v>
      </c>
      <c r="D163" s="28">
        <v>1</v>
      </c>
      <c r="F163" s="30">
        <v>-25</v>
      </c>
      <c r="G163" s="30">
        <v>233</v>
      </c>
      <c r="H163" s="31">
        <f t="shared" si="8"/>
        <v>208</v>
      </c>
    </row>
    <row r="164" spans="1:8" ht="15" x14ac:dyDescent="0.25">
      <c r="A164" s="25"/>
      <c r="B164" s="26"/>
      <c r="C164" s="26"/>
      <c r="D164" s="28">
        <v>2</v>
      </c>
      <c r="F164" s="30">
        <v>29</v>
      </c>
      <c r="G164" s="30">
        <v>212</v>
      </c>
      <c r="H164" s="31">
        <f t="shared" ref="H164:H226" si="14">F164+G164</f>
        <v>241</v>
      </c>
    </row>
    <row r="165" spans="1:8" ht="15" x14ac:dyDescent="0.25">
      <c r="A165" s="25"/>
      <c r="B165" s="26"/>
      <c r="C165" s="26"/>
      <c r="D165" s="28">
        <v>3</v>
      </c>
      <c r="F165" s="30">
        <v>26</v>
      </c>
      <c r="G165" s="30">
        <v>205</v>
      </c>
      <c r="H165" s="31">
        <f t="shared" si="14"/>
        <v>231</v>
      </c>
    </row>
    <row r="166" spans="1:8" ht="15" x14ac:dyDescent="0.25">
      <c r="A166" s="25"/>
      <c r="B166" s="26"/>
      <c r="C166" s="26"/>
      <c r="D166" s="28">
        <v>4</v>
      </c>
      <c r="F166" s="30">
        <v>27</v>
      </c>
      <c r="G166" s="30">
        <v>189</v>
      </c>
      <c r="H166" s="31">
        <f t="shared" si="14"/>
        <v>216</v>
      </c>
    </row>
    <row r="167" spans="1:8" ht="15" x14ac:dyDescent="0.25">
      <c r="A167" s="25"/>
      <c r="B167" s="26"/>
      <c r="C167" s="26"/>
      <c r="D167" s="28">
        <v>5</v>
      </c>
      <c r="F167" s="30">
        <v>-6</v>
      </c>
      <c r="G167" s="30">
        <v>217</v>
      </c>
      <c r="H167" s="31">
        <f t="shared" si="14"/>
        <v>211</v>
      </c>
    </row>
    <row r="168" spans="1:8" ht="15" x14ac:dyDescent="0.25">
      <c r="A168" s="25"/>
      <c r="B168" s="26"/>
      <c r="C168" s="26" t="s">
        <v>62</v>
      </c>
      <c r="D168" s="28">
        <v>6</v>
      </c>
      <c r="F168" s="30">
        <v>-24</v>
      </c>
      <c r="G168" s="30">
        <v>276</v>
      </c>
      <c r="H168" s="31">
        <f t="shared" si="14"/>
        <v>252</v>
      </c>
    </row>
    <row r="169" spans="1:8" ht="15" x14ac:dyDescent="0.25">
      <c r="A169" s="25"/>
      <c r="B169" s="26"/>
      <c r="C169" s="26"/>
      <c r="D169" s="28">
        <v>7</v>
      </c>
      <c r="F169" s="30">
        <v>65</v>
      </c>
      <c r="G169" s="30">
        <v>191</v>
      </c>
      <c r="H169" s="31">
        <f t="shared" si="14"/>
        <v>256</v>
      </c>
    </row>
    <row r="170" spans="1:8" ht="15" x14ac:dyDescent="0.25">
      <c r="A170" s="25"/>
      <c r="B170" s="26"/>
      <c r="C170" s="26"/>
      <c r="D170" s="28">
        <v>8</v>
      </c>
      <c r="F170" s="30">
        <v>2</v>
      </c>
      <c r="G170" s="30">
        <v>184</v>
      </c>
      <c r="H170" s="31">
        <f t="shared" si="14"/>
        <v>186</v>
      </c>
    </row>
    <row r="171" spans="1:8" ht="15" x14ac:dyDescent="0.25">
      <c r="A171" s="25"/>
      <c r="B171" s="26"/>
      <c r="C171" s="26"/>
      <c r="D171" s="28">
        <v>9</v>
      </c>
      <c r="F171" s="30">
        <v>-3</v>
      </c>
      <c r="G171" s="30">
        <v>171</v>
      </c>
      <c r="H171" s="31">
        <f t="shared" si="14"/>
        <v>168</v>
      </c>
    </row>
    <row r="172" spans="1:8" ht="15" x14ac:dyDescent="0.25">
      <c r="A172" s="25"/>
      <c r="B172" s="26"/>
      <c r="C172" s="26" t="s">
        <v>71</v>
      </c>
      <c r="D172" s="28">
        <v>10</v>
      </c>
      <c r="F172" s="30">
        <v>15</v>
      </c>
      <c r="G172" s="30">
        <v>151</v>
      </c>
      <c r="H172" s="31">
        <f t="shared" si="14"/>
        <v>166</v>
      </c>
    </row>
    <row r="173" spans="1:8" ht="15" x14ac:dyDescent="0.25">
      <c r="A173" s="25"/>
      <c r="B173" s="26"/>
      <c r="C173" s="26"/>
      <c r="D173" s="28">
        <v>11</v>
      </c>
      <c r="F173" s="30">
        <v>9</v>
      </c>
      <c r="G173" s="30">
        <v>148</v>
      </c>
      <c r="H173" s="31">
        <f t="shared" si="14"/>
        <v>157</v>
      </c>
    </row>
    <row r="174" spans="1:8" ht="15" x14ac:dyDescent="0.25">
      <c r="A174" s="25"/>
      <c r="B174" s="26"/>
      <c r="C174" s="27" t="s">
        <v>73</v>
      </c>
      <c r="D174" s="28">
        <v>99</v>
      </c>
      <c r="F174" s="30"/>
      <c r="G174" s="30">
        <v>0</v>
      </c>
      <c r="H174" s="31">
        <f t="shared" si="14"/>
        <v>0</v>
      </c>
    </row>
    <row r="175" spans="1:8" ht="15" x14ac:dyDescent="0.25">
      <c r="A175" s="25"/>
      <c r="B175" s="26"/>
      <c r="C175" s="37" t="s">
        <v>76</v>
      </c>
      <c r="D175" s="38"/>
      <c r="E175" s="47"/>
      <c r="F175" s="40">
        <f>SUM(F162:F174)</f>
        <v>135</v>
      </c>
      <c r="G175" s="40">
        <f t="shared" ref="G175:H175" si="15">SUM(G162:G174)</f>
        <v>2349</v>
      </c>
      <c r="H175" s="40">
        <f t="shared" si="15"/>
        <v>2484</v>
      </c>
    </row>
    <row r="176" spans="1:8" ht="15" x14ac:dyDescent="0.25">
      <c r="A176" s="25">
        <v>12</v>
      </c>
      <c r="B176" s="26" t="s">
        <v>92</v>
      </c>
      <c r="C176" s="27" t="s">
        <v>49</v>
      </c>
      <c r="D176" s="28">
        <v>0</v>
      </c>
      <c r="F176" s="30">
        <v>3</v>
      </c>
      <c r="G176" s="30">
        <v>69</v>
      </c>
      <c r="H176" s="31">
        <f t="shared" ref="H176:H239" si="16">F176+G176</f>
        <v>72</v>
      </c>
    </row>
    <row r="177" spans="1:8" ht="15" x14ac:dyDescent="0.25">
      <c r="A177" s="25"/>
      <c r="B177" s="26"/>
      <c r="C177" s="26" t="s">
        <v>54</v>
      </c>
      <c r="D177" s="28">
        <v>1</v>
      </c>
      <c r="F177" s="30">
        <v>2</v>
      </c>
      <c r="G177" s="30">
        <v>80</v>
      </c>
      <c r="H177" s="31">
        <f t="shared" si="16"/>
        <v>82</v>
      </c>
    </row>
    <row r="178" spans="1:8" ht="15" x14ac:dyDescent="0.25">
      <c r="A178" s="25"/>
      <c r="B178" s="26"/>
      <c r="C178" s="26"/>
      <c r="D178" s="28">
        <v>2</v>
      </c>
      <c r="F178" s="30">
        <v>-5</v>
      </c>
      <c r="G178" s="30">
        <v>87</v>
      </c>
      <c r="H178" s="31">
        <f t="shared" si="16"/>
        <v>82</v>
      </c>
    </row>
    <row r="179" spans="1:8" ht="15" x14ac:dyDescent="0.25">
      <c r="A179" s="25"/>
      <c r="B179" s="26"/>
      <c r="C179" s="26"/>
      <c r="D179" s="28">
        <v>3</v>
      </c>
      <c r="F179" s="30">
        <v>11</v>
      </c>
      <c r="G179" s="30">
        <v>74</v>
      </c>
      <c r="H179" s="31">
        <f t="shared" si="16"/>
        <v>85</v>
      </c>
    </row>
    <row r="180" spans="1:8" ht="15" x14ac:dyDescent="0.25">
      <c r="A180" s="25"/>
      <c r="B180" s="26"/>
      <c r="C180" s="26"/>
      <c r="D180" s="28">
        <v>4</v>
      </c>
      <c r="F180" s="30">
        <v>-6</v>
      </c>
      <c r="G180" s="30">
        <v>84</v>
      </c>
      <c r="H180" s="31">
        <f t="shared" si="16"/>
        <v>78</v>
      </c>
    </row>
    <row r="181" spans="1:8" ht="15" x14ac:dyDescent="0.25">
      <c r="A181" s="25"/>
      <c r="B181" s="26"/>
      <c r="C181" s="26"/>
      <c r="D181" s="28">
        <v>5</v>
      </c>
      <c r="F181" s="30">
        <v>21</v>
      </c>
      <c r="G181" s="30">
        <v>68</v>
      </c>
      <c r="H181" s="31">
        <f t="shared" si="16"/>
        <v>89</v>
      </c>
    </row>
    <row r="182" spans="1:8" ht="15" x14ac:dyDescent="0.25">
      <c r="A182" s="25"/>
      <c r="B182" s="26"/>
      <c r="C182" s="26" t="s">
        <v>62</v>
      </c>
      <c r="D182" s="28">
        <v>6</v>
      </c>
      <c r="F182" s="30">
        <v>12</v>
      </c>
      <c r="G182" s="30">
        <v>81</v>
      </c>
      <c r="H182" s="31">
        <f t="shared" si="16"/>
        <v>93</v>
      </c>
    </row>
    <row r="183" spans="1:8" ht="15" x14ac:dyDescent="0.25">
      <c r="A183" s="25"/>
      <c r="B183" s="26"/>
      <c r="C183" s="26"/>
      <c r="D183" s="28">
        <v>7</v>
      </c>
      <c r="F183" s="30">
        <v>8</v>
      </c>
      <c r="G183" s="30">
        <v>61</v>
      </c>
      <c r="H183" s="31">
        <f t="shared" si="16"/>
        <v>69</v>
      </c>
    </row>
    <row r="184" spans="1:8" ht="15" x14ac:dyDescent="0.25">
      <c r="A184" s="25"/>
      <c r="B184" s="26"/>
      <c r="C184" s="26"/>
      <c r="D184" s="28">
        <v>8</v>
      </c>
      <c r="F184" s="30">
        <v>9</v>
      </c>
      <c r="G184" s="30">
        <v>45</v>
      </c>
      <c r="H184" s="31">
        <f t="shared" si="16"/>
        <v>54</v>
      </c>
    </row>
    <row r="185" spans="1:8" ht="15" x14ac:dyDescent="0.25">
      <c r="A185" s="25"/>
      <c r="B185" s="26"/>
      <c r="C185" s="26"/>
      <c r="D185" s="28">
        <v>9</v>
      </c>
      <c r="F185" s="30">
        <v>-8</v>
      </c>
      <c r="G185" s="30">
        <v>45</v>
      </c>
      <c r="H185" s="31">
        <f t="shared" si="16"/>
        <v>37</v>
      </c>
    </row>
    <row r="186" spans="1:8" ht="15" x14ac:dyDescent="0.25">
      <c r="A186" s="25"/>
      <c r="B186" s="26"/>
      <c r="C186" s="26" t="s">
        <v>71</v>
      </c>
      <c r="D186" s="28">
        <v>10</v>
      </c>
      <c r="F186" s="30">
        <v>-4</v>
      </c>
      <c r="G186" s="30">
        <v>51</v>
      </c>
      <c r="H186" s="31">
        <f t="shared" si="16"/>
        <v>47</v>
      </c>
    </row>
    <row r="187" spans="1:8" ht="15" x14ac:dyDescent="0.25">
      <c r="A187" s="25"/>
      <c r="B187" s="26"/>
      <c r="C187" s="26"/>
      <c r="D187" s="28">
        <v>11</v>
      </c>
      <c r="F187" s="30">
        <v>-13</v>
      </c>
      <c r="G187" s="30">
        <v>55</v>
      </c>
      <c r="H187" s="31">
        <f t="shared" si="16"/>
        <v>42</v>
      </c>
    </row>
    <row r="188" spans="1:8" ht="15" x14ac:dyDescent="0.25">
      <c r="A188" s="25"/>
      <c r="B188" s="26"/>
      <c r="C188" s="27" t="s">
        <v>73</v>
      </c>
      <c r="D188" s="28">
        <v>99</v>
      </c>
      <c r="F188" s="30"/>
      <c r="G188" s="30">
        <v>0</v>
      </c>
      <c r="H188" s="31">
        <f t="shared" si="16"/>
        <v>0</v>
      </c>
    </row>
    <row r="189" spans="1:8" ht="15" x14ac:dyDescent="0.25">
      <c r="A189" s="25"/>
      <c r="B189" s="26"/>
      <c r="C189" s="37" t="s">
        <v>76</v>
      </c>
      <c r="D189" s="38"/>
      <c r="E189" s="47"/>
      <c r="F189" s="40">
        <f>SUM(F176:F188)</f>
        <v>30</v>
      </c>
      <c r="G189" s="40">
        <f t="shared" ref="G189:H189" si="17">SUM(G176:G188)</f>
        <v>800</v>
      </c>
      <c r="H189" s="40">
        <f t="shared" si="17"/>
        <v>830</v>
      </c>
    </row>
    <row r="190" spans="1:8" ht="15" x14ac:dyDescent="0.25">
      <c r="A190" s="25">
        <v>13</v>
      </c>
      <c r="B190" s="26" t="s">
        <v>93</v>
      </c>
      <c r="C190" s="27" t="s">
        <v>49</v>
      </c>
      <c r="D190" s="28">
        <v>0</v>
      </c>
      <c r="F190" s="30">
        <v>9</v>
      </c>
      <c r="G190" s="30">
        <v>306</v>
      </c>
      <c r="H190" s="31">
        <f t="shared" si="16"/>
        <v>315</v>
      </c>
    </row>
    <row r="191" spans="1:8" ht="15" x14ac:dyDescent="0.25">
      <c r="A191" s="25"/>
      <c r="B191" s="26"/>
      <c r="C191" s="26" t="s">
        <v>54</v>
      </c>
      <c r="D191" s="28">
        <v>1</v>
      </c>
      <c r="F191" s="30">
        <v>-18</v>
      </c>
      <c r="G191" s="30">
        <v>342</v>
      </c>
      <c r="H191" s="31">
        <f t="shared" si="16"/>
        <v>324</v>
      </c>
    </row>
    <row r="192" spans="1:8" ht="15" x14ac:dyDescent="0.25">
      <c r="A192" s="25"/>
      <c r="B192" s="26"/>
      <c r="C192" s="26"/>
      <c r="D192" s="28">
        <v>2</v>
      </c>
      <c r="F192" s="30">
        <v>15</v>
      </c>
      <c r="G192" s="30">
        <v>316</v>
      </c>
      <c r="H192" s="31">
        <f t="shared" si="16"/>
        <v>331</v>
      </c>
    </row>
    <row r="193" spans="1:8" ht="15" x14ac:dyDescent="0.25">
      <c r="A193" s="25"/>
      <c r="B193" s="26"/>
      <c r="C193" s="26"/>
      <c r="D193" s="28">
        <v>3</v>
      </c>
      <c r="F193" s="30">
        <v>-43</v>
      </c>
      <c r="G193" s="30">
        <v>359</v>
      </c>
      <c r="H193" s="31">
        <f t="shared" si="16"/>
        <v>316</v>
      </c>
    </row>
    <row r="194" spans="1:8" ht="15" x14ac:dyDescent="0.25">
      <c r="A194" s="25"/>
      <c r="B194" s="26"/>
      <c r="C194" s="26"/>
      <c r="D194" s="28">
        <v>4</v>
      </c>
      <c r="F194" s="30">
        <v>80</v>
      </c>
      <c r="G194" s="30">
        <v>281</v>
      </c>
      <c r="H194" s="31">
        <f t="shared" si="16"/>
        <v>361</v>
      </c>
    </row>
    <row r="195" spans="1:8" ht="15" x14ac:dyDescent="0.25">
      <c r="A195" s="25"/>
      <c r="B195" s="26"/>
      <c r="C195" s="26"/>
      <c r="D195" s="28">
        <v>5</v>
      </c>
      <c r="F195" s="30">
        <v>-37</v>
      </c>
      <c r="G195" s="30">
        <v>328</v>
      </c>
      <c r="H195" s="31">
        <f t="shared" si="16"/>
        <v>291</v>
      </c>
    </row>
    <row r="196" spans="1:8" ht="15" x14ac:dyDescent="0.25">
      <c r="A196" s="25"/>
      <c r="B196" s="26"/>
      <c r="C196" s="26" t="s">
        <v>62</v>
      </c>
      <c r="D196" s="28">
        <v>6</v>
      </c>
      <c r="F196" s="30">
        <v>-17</v>
      </c>
      <c r="G196" s="30">
        <v>334</v>
      </c>
      <c r="H196" s="31">
        <f t="shared" si="16"/>
        <v>317</v>
      </c>
    </row>
    <row r="197" spans="1:8" ht="15" x14ac:dyDescent="0.25">
      <c r="A197" s="25"/>
      <c r="B197" s="26"/>
      <c r="C197" s="26"/>
      <c r="D197" s="28">
        <v>7</v>
      </c>
      <c r="F197" s="30">
        <v>1</v>
      </c>
      <c r="G197" s="30">
        <v>330</v>
      </c>
      <c r="H197" s="31">
        <f t="shared" si="16"/>
        <v>331</v>
      </c>
    </row>
    <row r="198" spans="1:8" ht="15" x14ac:dyDescent="0.25">
      <c r="A198" s="25"/>
      <c r="B198" s="26"/>
      <c r="C198" s="26"/>
      <c r="D198" s="28">
        <v>8</v>
      </c>
      <c r="F198" s="30">
        <v>76</v>
      </c>
      <c r="G198" s="30">
        <v>249</v>
      </c>
      <c r="H198" s="31">
        <f t="shared" si="16"/>
        <v>325</v>
      </c>
    </row>
    <row r="199" spans="1:8" ht="15" x14ac:dyDescent="0.25">
      <c r="A199" s="25"/>
      <c r="B199" s="26"/>
      <c r="C199" s="26"/>
      <c r="D199" s="28">
        <v>9</v>
      </c>
      <c r="F199" s="30">
        <v>14</v>
      </c>
      <c r="G199" s="30">
        <v>243</v>
      </c>
      <c r="H199" s="31">
        <f t="shared" si="16"/>
        <v>257</v>
      </c>
    </row>
    <row r="200" spans="1:8" ht="15" x14ac:dyDescent="0.25">
      <c r="A200" s="25"/>
      <c r="B200" s="26"/>
      <c r="C200" s="26" t="s">
        <v>71</v>
      </c>
      <c r="D200" s="28">
        <v>10</v>
      </c>
      <c r="F200" s="30">
        <v>-6</v>
      </c>
      <c r="G200" s="30">
        <v>230</v>
      </c>
      <c r="H200" s="31">
        <f t="shared" si="16"/>
        <v>224</v>
      </c>
    </row>
    <row r="201" spans="1:8" ht="15" x14ac:dyDescent="0.25">
      <c r="A201" s="25"/>
      <c r="B201" s="26"/>
      <c r="C201" s="26"/>
      <c r="D201" s="28">
        <v>11</v>
      </c>
      <c r="F201" s="30">
        <v>50</v>
      </c>
      <c r="G201" s="30">
        <v>179</v>
      </c>
      <c r="H201" s="31">
        <f t="shared" si="16"/>
        <v>229</v>
      </c>
    </row>
    <row r="202" spans="1:8" ht="15" x14ac:dyDescent="0.25">
      <c r="A202" s="25"/>
      <c r="B202" s="26"/>
      <c r="C202" s="27" t="s">
        <v>73</v>
      </c>
      <c r="D202" s="28">
        <v>99</v>
      </c>
      <c r="F202" s="30"/>
      <c r="G202" s="30">
        <v>0</v>
      </c>
      <c r="H202" s="31">
        <f t="shared" si="16"/>
        <v>0</v>
      </c>
    </row>
    <row r="203" spans="1:8" ht="15" x14ac:dyDescent="0.25">
      <c r="A203" s="25"/>
      <c r="B203" s="26"/>
      <c r="C203" s="37" t="s">
        <v>76</v>
      </c>
      <c r="D203" s="38"/>
      <c r="E203" s="47"/>
      <c r="F203" s="40">
        <f>SUM(F190:F202)</f>
        <v>124</v>
      </c>
      <c r="G203" s="40">
        <f t="shared" ref="G203:H203" si="18">SUM(G190:G202)</f>
        <v>3497</v>
      </c>
      <c r="H203" s="40">
        <f t="shared" si="18"/>
        <v>3621</v>
      </c>
    </row>
    <row r="204" spans="1:8" ht="15" x14ac:dyDescent="0.25">
      <c r="A204" s="25">
        <v>14</v>
      </c>
      <c r="B204" s="26" t="s">
        <v>94</v>
      </c>
      <c r="C204" s="27" t="s">
        <v>49</v>
      </c>
      <c r="D204" s="28">
        <v>0</v>
      </c>
      <c r="F204" s="30">
        <v>4</v>
      </c>
      <c r="G204" s="30">
        <v>853</v>
      </c>
      <c r="H204" s="31">
        <f t="shared" si="16"/>
        <v>857</v>
      </c>
    </row>
    <row r="205" spans="1:8" ht="15" x14ac:dyDescent="0.25">
      <c r="A205" s="25"/>
      <c r="B205" s="26"/>
      <c r="C205" s="26" t="s">
        <v>54</v>
      </c>
      <c r="D205" s="28">
        <v>1</v>
      </c>
      <c r="F205" s="30">
        <v>-143</v>
      </c>
      <c r="G205" s="30">
        <v>1069</v>
      </c>
      <c r="H205" s="31">
        <f t="shared" si="16"/>
        <v>926</v>
      </c>
    </row>
    <row r="206" spans="1:8" ht="15" x14ac:dyDescent="0.25">
      <c r="A206" s="25"/>
      <c r="B206" s="26"/>
      <c r="C206" s="26"/>
      <c r="D206" s="28">
        <v>2</v>
      </c>
      <c r="F206" s="30">
        <v>52</v>
      </c>
      <c r="G206" s="30">
        <v>987</v>
      </c>
      <c r="H206" s="31">
        <f t="shared" si="16"/>
        <v>1039</v>
      </c>
    </row>
    <row r="207" spans="1:8" ht="15" x14ac:dyDescent="0.25">
      <c r="A207" s="25"/>
      <c r="B207" s="26"/>
      <c r="C207" s="26"/>
      <c r="D207" s="28">
        <v>3</v>
      </c>
      <c r="F207" s="30">
        <v>84</v>
      </c>
      <c r="G207" s="30">
        <v>881</v>
      </c>
      <c r="H207" s="31">
        <f t="shared" si="16"/>
        <v>965</v>
      </c>
    </row>
    <row r="208" spans="1:8" ht="15" x14ac:dyDescent="0.25">
      <c r="A208" s="25"/>
      <c r="B208" s="26"/>
      <c r="C208" s="26"/>
      <c r="D208" s="28">
        <v>4</v>
      </c>
      <c r="F208" s="30">
        <v>-45</v>
      </c>
      <c r="G208" s="30">
        <v>949</v>
      </c>
      <c r="H208" s="31">
        <f t="shared" si="16"/>
        <v>904</v>
      </c>
    </row>
    <row r="209" spans="1:8" ht="15" x14ac:dyDescent="0.25">
      <c r="A209" s="25"/>
      <c r="B209" s="26"/>
      <c r="C209" s="26"/>
      <c r="D209" s="28">
        <v>5</v>
      </c>
      <c r="F209" s="30">
        <v>71</v>
      </c>
      <c r="G209" s="30">
        <v>899</v>
      </c>
      <c r="H209" s="31">
        <f t="shared" si="16"/>
        <v>970</v>
      </c>
    </row>
    <row r="210" spans="1:8" ht="15" x14ac:dyDescent="0.25">
      <c r="A210" s="25"/>
      <c r="B210" s="26"/>
      <c r="C210" s="26" t="s">
        <v>62</v>
      </c>
      <c r="D210" s="28">
        <v>6</v>
      </c>
      <c r="F210" s="30">
        <v>2</v>
      </c>
      <c r="G210" s="30">
        <v>1106</v>
      </c>
      <c r="H210" s="31">
        <f t="shared" si="16"/>
        <v>1108</v>
      </c>
    </row>
    <row r="211" spans="1:8" ht="15" x14ac:dyDescent="0.25">
      <c r="A211" s="25"/>
      <c r="B211" s="26"/>
      <c r="C211" s="26"/>
      <c r="D211" s="28">
        <v>7</v>
      </c>
      <c r="F211" s="30">
        <v>-12</v>
      </c>
      <c r="G211" s="30">
        <v>1078</v>
      </c>
      <c r="H211" s="31">
        <f t="shared" si="16"/>
        <v>1066</v>
      </c>
    </row>
    <row r="212" spans="1:8" ht="15" x14ac:dyDescent="0.25">
      <c r="A212" s="25"/>
      <c r="B212" s="26"/>
      <c r="C212" s="26"/>
      <c r="D212" s="28">
        <v>8</v>
      </c>
      <c r="F212" s="30">
        <v>192</v>
      </c>
      <c r="G212" s="30">
        <v>861</v>
      </c>
      <c r="H212" s="31">
        <f t="shared" si="16"/>
        <v>1053</v>
      </c>
    </row>
    <row r="213" spans="1:8" ht="15" x14ac:dyDescent="0.25">
      <c r="A213" s="25"/>
      <c r="B213" s="26"/>
      <c r="C213" s="26"/>
      <c r="D213" s="28">
        <v>9</v>
      </c>
      <c r="F213" s="30">
        <v>40</v>
      </c>
      <c r="G213" s="30">
        <v>716</v>
      </c>
      <c r="H213" s="31">
        <f t="shared" si="16"/>
        <v>756</v>
      </c>
    </row>
    <row r="214" spans="1:8" ht="15" x14ac:dyDescent="0.25">
      <c r="A214" s="25"/>
      <c r="B214" s="26"/>
      <c r="C214" s="26" t="s">
        <v>71</v>
      </c>
      <c r="D214" s="28">
        <v>10</v>
      </c>
      <c r="F214" s="30">
        <v>17</v>
      </c>
      <c r="G214" s="30">
        <v>650</v>
      </c>
      <c r="H214" s="31">
        <f t="shared" si="16"/>
        <v>667</v>
      </c>
    </row>
    <row r="215" spans="1:8" ht="15" x14ac:dyDescent="0.25">
      <c r="A215" s="25"/>
      <c r="B215" s="26"/>
      <c r="C215" s="26"/>
      <c r="D215" s="28">
        <v>11</v>
      </c>
      <c r="F215" s="30">
        <v>120</v>
      </c>
      <c r="G215" s="30">
        <v>525</v>
      </c>
      <c r="H215" s="31">
        <f t="shared" si="16"/>
        <v>645</v>
      </c>
    </row>
    <row r="216" spans="1:8" ht="15" x14ac:dyDescent="0.25">
      <c r="A216" s="25"/>
      <c r="B216" s="26"/>
      <c r="C216" s="27" t="s">
        <v>73</v>
      </c>
      <c r="D216" s="28">
        <v>99</v>
      </c>
      <c r="F216" s="30"/>
      <c r="G216" s="30">
        <v>0</v>
      </c>
      <c r="H216" s="31">
        <f t="shared" si="16"/>
        <v>0</v>
      </c>
    </row>
    <row r="217" spans="1:8" ht="15" x14ac:dyDescent="0.25">
      <c r="A217" s="25"/>
      <c r="B217" s="26"/>
      <c r="C217" s="37" t="s">
        <v>76</v>
      </c>
      <c r="D217" s="38"/>
      <c r="E217" s="47"/>
      <c r="F217" s="40">
        <f>SUM(F204:F216)</f>
        <v>382</v>
      </c>
      <c r="G217" s="40">
        <f t="shared" ref="G217:H217" si="19">SUM(G204:G216)</f>
        <v>10574</v>
      </c>
      <c r="H217" s="40">
        <f t="shared" si="19"/>
        <v>10956</v>
      </c>
    </row>
    <row r="218" spans="1:8" ht="15" x14ac:dyDescent="0.25">
      <c r="A218" s="25">
        <v>15</v>
      </c>
      <c r="B218" s="26" t="s">
        <v>95</v>
      </c>
      <c r="C218" s="27" t="s">
        <v>49</v>
      </c>
      <c r="D218" s="28">
        <v>0</v>
      </c>
      <c r="F218" s="30">
        <v>80</v>
      </c>
      <c r="G218" s="30">
        <v>588</v>
      </c>
      <c r="H218" s="31">
        <f t="shared" si="16"/>
        <v>668</v>
      </c>
    </row>
    <row r="219" spans="1:8" ht="15" x14ac:dyDescent="0.25">
      <c r="A219" s="25"/>
      <c r="B219" s="26"/>
      <c r="C219" s="26" t="s">
        <v>54</v>
      </c>
      <c r="D219" s="28">
        <v>1</v>
      </c>
      <c r="F219" s="30">
        <v>-38</v>
      </c>
      <c r="G219" s="30">
        <v>699</v>
      </c>
      <c r="H219" s="31">
        <f t="shared" si="16"/>
        <v>661</v>
      </c>
    </row>
    <row r="220" spans="1:8" ht="15" x14ac:dyDescent="0.25">
      <c r="A220" s="25"/>
      <c r="B220" s="26"/>
      <c r="C220" s="26"/>
      <c r="D220" s="28">
        <v>2</v>
      </c>
      <c r="F220" s="30">
        <v>119</v>
      </c>
      <c r="G220" s="30">
        <v>646</v>
      </c>
      <c r="H220" s="31">
        <f t="shared" si="16"/>
        <v>765</v>
      </c>
    </row>
    <row r="221" spans="1:8" ht="15" x14ac:dyDescent="0.25">
      <c r="A221" s="25"/>
      <c r="B221" s="26"/>
      <c r="C221" s="26"/>
      <c r="D221" s="28">
        <v>3</v>
      </c>
      <c r="F221" s="30">
        <v>77</v>
      </c>
      <c r="G221" s="30">
        <v>616</v>
      </c>
      <c r="H221" s="31">
        <f t="shared" si="16"/>
        <v>693</v>
      </c>
    </row>
    <row r="222" spans="1:8" ht="15" x14ac:dyDescent="0.25">
      <c r="A222" s="25"/>
      <c r="B222" s="26"/>
      <c r="C222" s="26"/>
      <c r="D222" s="28">
        <v>4</v>
      </c>
      <c r="F222" s="30">
        <v>62</v>
      </c>
      <c r="G222" s="30">
        <v>602</v>
      </c>
      <c r="H222" s="31">
        <f t="shared" si="16"/>
        <v>664</v>
      </c>
    </row>
    <row r="223" spans="1:8" ht="15" x14ac:dyDescent="0.25">
      <c r="A223" s="25"/>
      <c r="B223" s="26"/>
      <c r="C223" s="26"/>
      <c r="D223" s="28">
        <v>5</v>
      </c>
      <c r="F223" s="30">
        <v>59</v>
      </c>
      <c r="G223" s="30">
        <v>616</v>
      </c>
      <c r="H223" s="31">
        <f t="shared" si="16"/>
        <v>675</v>
      </c>
    </row>
    <row r="224" spans="1:8" ht="15" x14ac:dyDescent="0.25">
      <c r="A224" s="25"/>
      <c r="B224" s="26"/>
      <c r="C224" s="26" t="s">
        <v>62</v>
      </c>
      <c r="D224" s="28">
        <v>6</v>
      </c>
      <c r="F224" s="30">
        <v>6</v>
      </c>
      <c r="G224" s="30">
        <v>633</v>
      </c>
      <c r="H224" s="31">
        <f t="shared" si="16"/>
        <v>639</v>
      </c>
    </row>
    <row r="225" spans="1:8" ht="15" x14ac:dyDescent="0.25">
      <c r="A225" s="25"/>
      <c r="B225" s="26"/>
      <c r="C225" s="26"/>
      <c r="D225" s="28">
        <v>7</v>
      </c>
      <c r="F225" s="30">
        <v>54</v>
      </c>
      <c r="G225" s="30">
        <v>537</v>
      </c>
      <c r="H225" s="31">
        <f t="shared" si="16"/>
        <v>591</v>
      </c>
    </row>
    <row r="226" spans="1:8" ht="15" x14ac:dyDescent="0.25">
      <c r="A226" s="25"/>
      <c r="B226" s="26"/>
      <c r="C226" s="26"/>
      <c r="D226" s="28">
        <v>8</v>
      </c>
      <c r="F226" s="30">
        <v>78</v>
      </c>
      <c r="G226" s="30">
        <v>446</v>
      </c>
      <c r="H226" s="31">
        <f t="shared" si="16"/>
        <v>524</v>
      </c>
    </row>
    <row r="227" spans="1:8" ht="15" x14ac:dyDescent="0.25">
      <c r="A227" s="25"/>
      <c r="B227" s="26"/>
      <c r="C227" s="26"/>
      <c r="D227" s="28">
        <v>9</v>
      </c>
      <c r="F227" s="30">
        <v>2</v>
      </c>
      <c r="G227" s="30">
        <v>437</v>
      </c>
      <c r="H227" s="31">
        <f t="shared" si="16"/>
        <v>439</v>
      </c>
    </row>
    <row r="228" spans="1:8" ht="15" x14ac:dyDescent="0.25">
      <c r="A228" s="25"/>
      <c r="B228" s="26"/>
      <c r="C228" s="26" t="s">
        <v>71</v>
      </c>
      <c r="D228" s="28">
        <v>10</v>
      </c>
      <c r="F228" s="30">
        <v>43</v>
      </c>
      <c r="G228" s="30">
        <v>324</v>
      </c>
      <c r="H228" s="31">
        <f t="shared" si="16"/>
        <v>367</v>
      </c>
    </row>
    <row r="229" spans="1:8" ht="15" x14ac:dyDescent="0.25">
      <c r="A229" s="25"/>
      <c r="B229" s="26"/>
      <c r="C229" s="26"/>
      <c r="D229" s="28">
        <v>11</v>
      </c>
      <c r="F229" s="30">
        <v>45</v>
      </c>
      <c r="G229" s="30">
        <v>258</v>
      </c>
      <c r="H229" s="31">
        <f t="shared" si="16"/>
        <v>303</v>
      </c>
    </row>
    <row r="230" spans="1:8" ht="15" x14ac:dyDescent="0.25">
      <c r="A230" s="25"/>
      <c r="B230" s="26"/>
      <c r="C230" s="27" t="s">
        <v>73</v>
      </c>
      <c r="D230" s="28">
        <v>99</v>
      </c>
      <c r="F230" s="30"/>
      <c r="G230" s="30">
        <v>0</v>
      </c>
      <c r="H230" s="31">
        <f t="shared" si="16"/>
        <v>0</v>
      </c>
    </row>
    <row r="231" spans="1:8" ht="15" x14ac:dyDescent="0.25">
      <c r="A231" s="25"/>
      <c r="B231" s="26"/>
      <c r="C231" s="37" t="s">
        <v>76</v>
      </c>
      <c r="D231" s="38"/>
      <c r="E231" s="47"/>
      <c r="F231" s="40">
        <f>SUM(F218:F230)</f>
        <v>587</v>
      </c>
      <c r="G231" s="40">
        <f t="shared" ref="G231:H231" si="20">SUM(G218:G230)</f>
        <v>6402</v>
      </c>
      <c r="H231" s="40">
        <f t="shared" si="20"/>
        <v>6989</v>
      </c>
    </row>
    <row r="232" spans="1:8" ht="15" x14ac:dyDescent="0.25">
      <c r="A232" s="25">
        <v>16</v>
      </c>
      <c r="B232" s="26" t="s">
        <v>96</v>
      </c>
      <c r="C232" s="27" t="s">
        <v>49</v>
      </c>
      <c r="D232" s="28">
        <v>0</v>
      </c>
      <c r="F232" s="30">
        <v>16</v>
      </c>
      <c r="G232" s="30">
        <v>212</v>
      </c>
      <c r="H232" s="31">
        <f t="shared" si="16"/>
        <v>228</v>
      </c>
    </row>
    <row r="233" spans="1:8" ht="15" x14ac:dyDescent="0.25">
      <c r="A233" s="25"/>
      <c r="B233" s="26"/>
      <c r="C233" s="26" t="s">
        <v>54</v>
      </c>
      <c r="D233" s="28">
        <v>1</v>
      </c>
      <c r="F233" s="30">
        <v>36</v>
      </c>
      <c r="G233" s="30">
        <v>215</v>
      </c>
      <c r="H233" s="31">
        <f t="shared" si="16"/>
        <v>251</v>
      </c>
    </row>
    <row r="234" spans="1:8" ht="15" x14ac:dyDescent="0.25">
      <c r="A234" s="25"/>
      <c r="B234" s="26"/>
      <c r="C234" s="26"/>
      <c r="D234" s="28">
        <v>2</v>
      </c>
      <c r="F234" s="30">
        <v>0</v>
      </c>
      <c r="G234" s="30">
        <v>224</v>
      </c>
      <c r="H234" s="31">
        <f t="shared" si="16"/>
        <v>224</v>
      </c>
    </row>
    <row r="235" spans="1:8" ht="15" x14ac:dyDescent="0.25">
      <c r="A235" s="25"/>
      <c r="B235" s="26"/>
      <c r="C235" s="26"/>
      <c r="D235" s="28">
        <v>3</v>
      </c>
      <c r="F235" s="30">
        <v>94</v>
      </c>
      <c r="G235" s="30">
        <v>178</v>
      </c>
      <c r="H235" s="31">
        <f t="shared" si="16"/>
        <v>272</v>
      </c>
    </row>
    <row r="236" spans="1:8" ht="15" x14ac:dyDescent="0.25">
      <c r="A236" s="25"/>
      <c r="B236" s="26"/>
      <c r="C236" s="26"/>
      <c r="D236" s="28">
        <v>4</v>
      </c>
      <c r="F236" s="30">
        <v>-30</v>
      </c>
      <c r="G236" s="30">
        <v>223</v>
      </c>
      <c r="H236" s="31">
        <f t="shared" si="16"/>
        <v>193</v>
      </c>
    </row>
    <row r="237" spans="1:8" ht="15" x14ac:dyDescent="0.25">
      <c r="A237" s="25"/>
      <c r="B237" s="26"/>
      <c r="C237" s="26"/>
      <c r="D237" s="28">
        <v>5</v>
      </c>
      <c r="F237" s="30">
        <v>38</v>
      </c>
      <c r="G237" s="30">
        <v>192</v>
      </c>
      <c r="H237" s="31">
        <f t="shared" si="16"/>
        <v>230</v>
      </c>
    </row>
    <row r="238" spans="1:8" ht="15" x14ac:dyDescent="0.25">
      <c r="A238" s="25"/>
      <c r="B238" s="26"/>
      <c r="C238" s="26" t="s">
        <v>62</v>
      </c>
      <c r="D238" s="28">
        <v>6</v>
      </c>
      <c r="F238" s="30">
        <v>-52</v>
      </c>
      <c r="G238" s="30">
        <v>327</v>
      </c>
      <c r="H238" s="31">
        <f t="shared" si="16"/>
        <v>275</v>
      </c>
    </row>
    <row r="239" spans="1:8" ht="15" x14ac:dyDescent="0.25">
      <c r="A239" s="25"/>
      <c r="B239" s="26"/>
      <c r="C239" s="26"/>
      <c r="D239" s="28">
        <v>7</v>
      </c>
      <c r="F239" s="30">
        <v>68</v>
      </c>
      <c r="G239" s="30">
        <v>251</v>
      </c>
      <c r="H239" s="31">
        <f t="shared" si="16"/>
        <v>319</v>
      </c>
    </row>
    <row r="240" spans="1:8" ht="15" x14ac:dyDescent="0.25">
      <c r="A240" s="25"/>
      <c r="B240" s="26"/>
      <c r="C240" s="26"/>
      <c r="D240" s="28">
        <v>8</v>
      </c>
      <c r="F240" s="30">
        <v>14</v>
      </c>
      <c r="G240" s="30">
        <v>228</v>
      </c>
      <c r="H240" s="31">
        <f t="shared" ref="H240:H303" si="21">F240+G240</f>
        <v>242</v>
      </c>
    </row>
    <row r="241" spans="1:8" ht="15" x14ac:dyDescent="0.25">
      <c r="A241" s="25"/>
      <c r="B241" s="26"/>
      <c r="C241" s="26"/>
      <c r="D241" s="28">
        <v>9</v>
      </c>
      <c r="F241" s="30">
        <v>22</v>
      </c>
      <c r="G241" s="30">
        <v>206</v>
      </c>
      <c r="H241" s="31">
        <f t="shared" si="21"/>
        <v>228</v>
      </c>
    </row>
    <row r="242" spans="1:8" ht="15" x14ac:dyDescent="0.25">
      <c r="A242" s="25"/>
      <c r="B242" s="26"/>
      <c r="C242" s="26" t="s">
        <v>71</v>
      </c>
      <c r="D242" s="28">
        <v>10</v>
      </c>
      <c r="F242" s="30">
        <v>-12</v>
      </c>
      <c r="G242" s="30">
        <v>223</v>
      </c>
      <c r="H242" s="31">
        <f t="shared" si="21"/>
        <v>211</v>
      </c>
    </row>
    <row r="243" spans="1:8" ht="15" x14ac:dyDescent="0.25">
      <c r="A243" s="25"/>
      <c r="B243" s="26"/>
      <c r="C243" s="26"/>
      <c r="D243" s="28">
        <v>11</v>
      </c>
      <c r="F243" s="30">
        <v>26</v>
      </c>
      <c r="G243" s="30">
        <v>181</v>
      </c>
      <c r="H243" s="31">
        <f t="shared" si="21"/>
        <v>207</v>
      </c>
    </row>
    <row r="244" spans="1:8" ht="15" x14ac:dyDescent="0.25">
      <c r="A244" s="25"/>
      <c r="B244" s="26"/>
      <c r="C244" s="27" t="s">
        <v>73</v>
      </c>
      <c r="D244" s="28">
        <v>99</v>
      </c>
      <c r="F244" s="30"/>
      <c r="G244" s="30">
        <v>0</v>
      </c>
      <c r="H244" s="31">
        <f t="shared" si="21"/>
        <v>0</v>
      </c>
    </row>
    <row r="245" spans="1:8" ht="15" x14ac:dyDescent="0.25">
      <c r="A245" s="25"/>
      <c r="B245" s="26"/>
      <c r="C245" s="37" t="s">
        <v>76</v>
      </c>
      <c r="D245" s="38"/>
      <c r="E245" s="47"/>
      <c r="F245" s="40">
        <f>SUM(F232:F244)</f>
        <v>220</v>
      </c>
      <c r="G245" s="40">
        <f t="shared" ref="G245:H245" si="22">SUM(G232:G244)</f>
        <v>2660</v>
      </c>
      <c r="H245" s="40">
        <f t="shared" si="22"/>
        <v>2880</v>
      </c>
    </row>
    <row r="246" spans="1:8" ht="15" x14ac:dyDescent="0.25">
      <c r="A246" s="25">
        <v>17</v>
      </c>
      <c r="B246" s="26" t="s">
        <v>97</v>
      </c>
      <c r="C246" s="27" t="s">
        <v>49</v>
      </c>
      <c r="D246" s="28">
        <v>0</v>
      </c>
      <c r="F246" s="30">
        <v>7</v>
      </c>
      <c r="G246" s="30">
        <v>288</v>
      </c>
      <c r="H246" s="31">
        <f t="shared" si="21"/>
        <v>295</v>
      </c>
    </row>
    <row r="247" spans="1:8" ht="15" x14ac:dyDescent="0.25">
      <c r="A247" s="25"/>
      <c r="B247" s="26"/>
      <c r="C247" s="26" t="s">
        <v>54</v>
      </c>
      <c r="D247" s="28">
        <v>1</v>
      </c>
      <c r="F247" s="30">
        <v>-11</v>
      </c>
      <c r="G247" s="30">
        <v>349</v>
      </c>
      <c r="H247" s="31">
        <f t="shared" si="21"/>
        <v>338</v>
      </c>
    </row>
    <row r="248" spans="1:8" ht="15" x14ac:dyDescent="0.25">
      <c r="A248" s="25"/>
      <c r="B248" s="26"/>
      <c r="C248" s="26"/>
      <c r="D248" s="28">
        <v>2</v>
      </c>
      <c r="F248" s="30">
        <v>104</v>
      </c>
      <c r="G248" s="30">
        <v>282</v>
      </c>
      <c r="H248" s="31">
        <f t="shared" si="21"/>
        <v>386</v>
      </c>
    </row>
    <row r="249" spans="1:8" ht="15" x14ac:dyDescent="0.25">
      <c r="A249" s="25"/>
      <c r="B249" s="26"/>
      <c r="C249" s="26"/>
      <c r="D249" s="28">
        <v>3</v>
      </c>
      <c r="F249" s="30">
        <v>14</v>
      </c>
      <c r="G249" s="30">
        <v>329</v>
      </c>
      <c r="H249" s="31">
        <f t="shared" si="21"/>
        <v>343</v>
      </c>
    </row>
    <row r="250" spans="1:8" ht="15" x14ac:dyDescent="0.25">
      <c r="A250" s="25"/>
      <c r="B250" s="26"/>
      <c r="C250" s="26"/>
      <c r="D250" s="28">
        <v>4</v>
      </c>
      <c r="F250" s="30">
        <v>74</v>
      </c>
      <c r="G250" s="30">
        <v>297</v>
      </c>
      <c r="H250" s="31">
        <f t="shared" si="21"/>
        <v>371</v>
      </c>
    </row>
    <row r="251" spans="1:8" ht="15" x14ac:dyDescent="0.25">
      <c r="A251" s="25"/>
      <c r="B251" s="26"/>
      <c r="C251" s="26"/>
      <c r="D251" s="28">
        <v>5</v>
      </c>
      <c r="F251" s="30">
        <v>5</v>
      </c>
      <c r="G251" s="30">
        <v>346</v>
      </c>
      <c r="H251" s="31">
        <f t="shared" si="21"/>
        <v>351</v>
      </c>
    </row>
    <row r="252" spans="1:8" ht="15" x14ac:dyDescent="0.25">
      <c r="A252" s="25"/>
      <c r="B252" s="26"/>
      <c r="C252" s="26" t="s">
        <v>62</v>
      </c>
      <c r="D252" s="28">
        <v>6</v>
      </c>
      <c r="F252" s="30">
        <v>32</v>
      </c>
      <c r="G252" s="30">
        <v>341</v>
      </c>
      <c r="H252" s="31">
        <f t="shared" si="21"/>
        <v>373</v>
      </c>
    </row>
    <row r="253" spans="1:8" ht="15" x14ac:dyDescent="0.25">
      <c r="A253" s="25"/>
      <c r="B253" s="26"/>
      <c r="C253" s="26"/>
      <c r="D253" s="28">
        <v>7</v>
      </c>
      <c r="F253" s="30">
        <v>17</v>
      </c>
      <c r="G253" s="30">
        <v>325</v>
      </c>
      <c r="H253" s="31">
        <f t="shared" si="21"/>
        <v>342</v>
      </c>
    </row>
    <row r="254" spans="1:8" ht="15" x14ac:dyDescent="0.25">
      <c r="A254" s="25"/>
      <c r="B254" s="26"/>
      <c r="C254" s="26"/>
      <c r="D254" s="28">
        <v>8</v>
      </c>
      <c r="F254" s="30">
        <v>53</v>
      </c>
      <c r="G254" s="30">
        <v>288</v>
      </c>
      <c r="H254" s="31">
        <f t="shared" si="21"/>
        <v>341</v>
      </c>
    </row>
    <row r="255" spans="1:8" ht="15" x14ac:dyDescent="0.25">
      <c r="A255" s="25"/>
      <c r="B255" s="26"/>
      <c r="C255" s="26"/>
      <c r="D255" s="28">
        <v>9</v>
      </c>
      <c r="F255" s="30">
        <v>22</v>
      </c>
      <c r="G255" s="30">
        <v>308</v>
      </c>
      <c r="H255" s="31">
        <f t="shared" si="21"/>
        <v>330</v>
      </c>
    </row>
    <row r="256" spans="1:8" ht="15" x14ac:dyDescent="0.25">
      <c r="A256" s="25"/>
      <c r="B256" s="26"/>
      <c r="C256" s="26" t="s">
        <v>71</v>
      </c>
      <c r="D256" s="28">
        <v>10</v>
      </c>
      <c r="F256" s="30">
        <v>81</v>
      </c>
      <c r="G256" s="30">
        <v>221</v>
      </c>
      <c r="H256" s="31">
        <f t="shared" si="21"/>
        <v>302</v>
      </c>
    </row>
    <row r="257" spans="1:8" ht="15" x14ac:dyDescent="0.25">
      <c r="A257" s="25"/>
      <c r="B257" s="26"/>
      <c r="C257" s="26"/>
      <c r="D257" s="28">
        <v>11</v>
      </c>
      <c r="F257" s="30">
        <v>34</v>
      </c>
      <c r="G257" s="30">
        <v>194</v>
      </c>
      <c r="H257" s="31">
        <f t="shared" si="21"/>
        <v>228</v>
      </c>
    </row>
    <row r="258" spans="1:8" ht="15" x14ac:dyDescent="0.25">
      <c r="A258" s="25"/>
      <c r="B258" s="26"/>
      <c r="C258" s="27" t="s">
        <v>73</v>
      </c>
      <c r="D258" s="28">
        <v>99</v>
      </c>
      <c r="F258" s="30"/>
      <c r="G258" s="30">
        <v>0</v>
      </c>
      <c r="H258" s="31">
        <f t="shared" si="21"/>
        <v>0</v>
      </c>
    </row>
    <row r="259" spans="1:8" ht="15" x14ac:dyDescent="0.25">
      <c r="A259" s="25"/>
      <c r="B259" s="26"/>
      <c r="C259" s="37" t="s">
        <v>76</v>
      </c>
      <c r="D259" s="38"/>
      <c r="E259" s="47"/>
      <c r="F259" s="40">
        <f>SUM(F246:F258)</f>
        <v>432</v>
      </c>
      <c r="G259" s="40">
        <f t="shared" ref="G259:H259" si="23">SUM(G246:G258)</f>
        <v>3568</v>
      </c>
      <c r="H259" s="40">
        <f t="shared" si="23"/>
        <v>4000</v>
      </c>
    </row>
    <row r="260" spans="1:8" ht="15" x14ac:dyDescent="0.25">
      <c r="A260" s="25">
        <v>18</v>
      </c>
      <c r="B260" s="26" t="s">
        <v>98</v>
      </c>
      <c r="C260" s="27" t="s">
        <v>49</v>
      </c>
      <c r="D260" s="28">
        <v>0</v>
      </c>
      <c r="F260" s="30">
        <v>-15</v>
      </c>
      <c r="G260" s="30">
        <v>361</v>
      </c>
      <c r="H260" s="31">
        <f t="shared" si="21"/>
        <v>346</v>
      </c>
    </row>
    <row r="261" spans="1:8" ht="15" x14ac:dyDescent="0.25">
      <c r="A261" s="25"/>
      <c r="B261" s="26"/>
      <c r="C261" s="26" t="s">
        <v>54</v>
      </c>
      <c r="D261" s="28">
        <v>1</v>
      </c>
      <c r="F261" s="30">
        <v>-78</v>
      </c>
      <c r="G261" s="30">
        <v>528</v>
      </c>
      <c r="H261" s="31">
        <f t="shared" si="21"/>
        <v>450</v>
      </c>
    </row>
    <row r="262" spans="1:8" ht="15" x14ac:dyDescent="0.25">
      <c r="A262" s="25"/>
      <c r="B262" s="26"/>
      <c r="C262" s="26"/>
      <c r="D262" s="28">
        <v>2</v>
      </c>
      <c r="F262" s="30">
        <v>153</v>
      </c>
      <c r="G262" s="30">
        <v>388</v>
      </c>
      <c r="H262" s="31">
        <f t="shared" si="21"/>
        <v>541</v>
      </c>
    </row>
    <row r="263" spans="1:8" ht="15" x14ac:dyDescent="0.25">
      <c r="A263" s="25"/>
      <c r="B263" s="26"/>
      <c r="C263" s="26"/>
      <c r="D263" s="28">
        <v>3</v>
      </c>
      <c r="F263" s="30">
        <v>-15</v>
      </c>
      <c r="G263" s="30">
        <v>431</v>
      </c>
      <c r="H263" s="31">
        <f t="shared" si="21"/>
        <v>416</v>
      </c>
    </row>
    <row r="264" spans="1:8" ht="15" x14ac:dyDescent="0.25">
      <c r="A264" s="25"/>
      <c r="B264" s="26"/>
      <c r="C264" s="26"/>
      <c r="D264" s="28">
        <v>4</v>
      </c>
      <c r="F264" s="30">
        <v>56</v>
      </c>
      <c r="G264" s="30">
        <v>387</v>
      </c>
      <c r="H264" s="31">
        <f t="shared" si="21"/>
        <v>443</v>
      </c>
    </row>
    <row r="265" spans="1:8" ht="15" x14ac:dyDescent="0.25">
      <c r="A265" s="25"/>
      <c r="B265" s="26"/>
      <c r="C265" s="26"/>
      <c r="D265" s="28">
        <v>5</v>
      </c>
      <c r="F265" s="30">
        <v>-17</v>
      </c>
      <c r="G265" s="30">
        <v>436</v>
      </c>
      <c r="H265" s="31">
        <f t="shared" si="21"/>
        <v>419</v>
      </c>
    </row>
    <row r="266" spans="1:8" ht="15" x14ac:dyDescent="0.25">
      <c r="A266" s="25"/>
      <c r="B266" s="26"/>
      <c r="C266" s="26" t="s">
        <v>62</v>
      </c>
      <c r="D266" s="28">
        <v>6</v>
      </c>
      <c r="F266" s="30">
        <v>-52</v>
      </c>
      <c r="G266" s="30">
        <v>498</v>
      </c>
      <c r="H266" s="31">
        <f t="shared" si="21"/>
        <v>446</v>
      </c>
    </row>
    <row r="267" spans="1:8" ht="15" x14ac:dyDescent="0.25">
      <c r="A267" s="25"/>
      <c r="B267" s="26"/>
      <c r="C267" s="26"/>
      <c r="D267" s="28">
        <v>7</v>
      </c>
      <c r="F267" s="30">
        <v>69</v>
      </c>
      <c r="G267" s="30">
        <v>426</v>
      </c>
      <c r="H267" s="31">
        <f t="shared" si="21"/>
        <v>495</v>
      </c>
    </row>
    <row r="268" spans="1:8" ht="15" x14ac:dyDescent="0.25">
      <c r="A268" s="25"/>
      <c r="B268" s="26"/>
      <c r="C268" s="26"/>
      <c r="D268" s="28">
        <v>8</v>
      </c>
      <c r="F268" s="30">
        <v>66</v>
      </c>
      <c r="G268" s="30">
        <v>367</v>
      </c>
      <c r="H268" s="31">
        <f t="shared" si="21"/>
        <v>433</v>
      </c>
    </row>
    <row r="269" spans="1:8" ht="15" x14ac:dyDescent="0.25">
      <c r="A269" s="25"/>
      <c r="B269" s="26"/>
      <c r="C269" s="26"/>
      <c r="D269" s="28">
        <v>9</v>
      </c>
      <c r="F269" s="30">
        <v>-4</v>
      </c>
      <c r="G269" s="30">
        <v>371</v>
      </c>
      <c r="H269" s="31">
        <f t="shared" si="21"/>
        <v>367</v>
      </c>
    </row>
    <row r="270" spans="1:8" ht="15" x14ac:dyDescent="0.25">
      <c r="A270" s="25"/>
      <c r="B270" s="26"/>
      <c r="C270" s="26" t="s">
        <v>71</v>
      </c>
      <c r="D270" s="28">
        <v>10</v>
      </c>
      <c r="F270" s="30">
        <v>68</v>
      </c>
      <c r="G270" s="30">
        <v>283</v>
      </c>
      <c r="H270" s="31">
        <f t="shared" si="21"/>
        <v>351</v>
      </c>
    </row>
    <row r="271" spans="1:8" ht="15" x14ac:dyDescent="0.25">
      <c r="A271" s="25"/>
      <c r="B271" s="26"/>
      <c r="C271" s="26"/>
      <c r="D271" s="28">
        <v>11</v>
      </c>
      <c r="F271" s="30">
        <v>13</v>
      </c>
      <c r="G271" s="30">
        <v>270</v>
      </c>
      <c r="H271" s="31">
        <f t="shared" si="21"/>
        <v>283</v>
      </c>
    </row>
    <row r="272" spans="1:8" ht="15" x14ac:dyDescent="0.25">
      <c r="A272" s="25"/>
      <c r="B272" s="26"/>
      <c r="C272" s="27" t="s">
        <v>73</v>
      </c>
      <c r="D272" s="28">
        <v>99</v>
      </c>
      <c r="F272" s="30"/>
      <c r="G272" s="30">
        <v>0</v>
      </c>
      <c r="H272" s="31">
        <f t="shared" si="21"/>
        <v>0</v>
      </c>
    </row>
    <row r="273" spans="1:8" ht="15" x14ac:dyDescent="0.25">
      <c r="A273" s="25"/>
      <c r="B273" s="26"/>
      <c r="C273" s="37" t="s">
        <v>76</v>
      </c>
      <c r="D273" s="38"/>
      <c r="E273" s="47"/>
      <c r="F273" s="40">
        <f>SUM(F260:F272)</f>
        <v>244</v>
      </c>
      <c r="G273" s="40">
        <f t="shared" ref="G273:H273" si="24">SUM(G260:G272)</f>
        <v>4746</v>
      </c>
      <c r="H273" s="40">
        <f t="shared" si="24"/>
        <v>4990</v>
      </c>
    </row>
    <row r="274" spans="1:8" ht="15" x14ac:dyDescent="0.25">
      <c r="A274" s="25">
        <v>19</v>
      </c>
      <c r="B274" s="26" t="s">
        <v>99</v>
      </c>
      <c r="C274" s="27" t="s">
        <v>49</v>
      </c>
      <c r="D274" s="28">
        <v>0</v>
      </c>
      <c r="F274" s="30">
        <v>81</v>
      </c>
      <c r="G274" s="30">
        <v>516</v>
      </c>
      <c r="H274" s="31">
        <f t="shared" si="21"/>
        <v>597</v>
      </c>
    </row>
    <row r="275" spans="1:8" ht="15" x14ac:dyDescent="0.25">
      <c r="A275" s="25"/>
      <c r="B275" s="26"/>
      <c r="C275" s="26" t="s">
        <v>54</v>
      </c>
      <c r="D275" s="28">
        <v>1</v>
      </c>
      <c r="F275" s="30">
        <v>-305</v>
      </c>
      <c r="G275" s="30">
        <v>1161</v>
      </c>
      <c r="H275" s="31">
        <f t="shared" si="21"/>
        <v>856</v>
      </c>
    </row>
    <row r="276" spans="1:8" ht="15" x14ac:dyDescent="0.25">
      <c r="A276" s="25"/>
      <c r="B276" s="26"/>
      <c r="C276" s="26"/>
      <c r="D276" s="28">
        <v>2</v>
      </c>
      <c r="F276" s="30">
        <v>115</v>
      </c>
      <c r="G276" s="30">
        <v>1022</v>
      </c>
      <c r="H276" s="31">
        <f t="shared" si="21"/>
        <v>1137</v>
      </c>
    </row>
    <row r="277" spans="1:8" ht="15" x14ac:dyDescent="0.25">
      <c r="A277" s="25"/>
      <c r="B277" s="26"/>
      <c r="C277" s="26"/>
      <c r="D277" s="28">
        <v>3</v>
      </c>
      <c r="F277" s="30">
        <v>224</v>
      </c>
      <c r="G277" s="30">
        <v>797</v>
      </c>
      <c r="H277" s="31">
        <f t="shared" si="21"/>
        <v>1021</v>
      </c>
    </row>
    <row r="278" spans="1:8" ht="15" x14ac:dyDescent="0.25">
      <c r="A278" s="25"/>
      <c r="B278" s="26"/>
      <c r="C278" s="26"/>
      <c r="D278" s="28">
        <v>4</v>
      </c>
      <c r="F278" s="30">
        <v>154</v>
      </c>
      <c r="G278" s="30">
        <v>644</v>
      </c>
      <c r="H278" s="31">
        <f t="shared" si="21"/>
        <v>798</v>
      </c>
    </row>
    <row r="279" spans="1:8" ht="15" x14ac:dyDescent="0.25">
      <c r="A279" s="25"/>
      <c r="B279" s="26"/>
      <c r="C279" s="26"/>
      <c r="D279" s="28">
        <v>5</v>
      </c>
      <c r="F279" s="30">
        <v>60</v>
      </c>
      <c r="G279" s="30">
        <v>611</v>
      </c>
      <c r="H279" s="31">
        <f t="shared" si="21"/>
        <v>671</v>
      </c>
    </row>
    <row r="280" spans="1:8" ht="15" x14ac:dyDescent="0.25">
      <c r="A280" s="25"/>
      <c r="B280" s="26"/>
      <c r="C280" s="26" t="s">
        <v>62</v>
      </c>
      <c r="D280" s="28">
        <v>6</v>
      </c>
      <c r="F280" s="30">
        <v>-29</v>
      </c>
      <c r="G280" s="30">
        <v>647</v>
      </c>
      <c r="H280" s="31">
        <f t="shared" si="21"/>
        <v>618</v>
      </c>
    </row>
    <row r="281" spans="1:8" ht="15" x14ac:dyDescent="0.25">
      <c r="A281" s="25"/>
      <c r="B281" s="26"/>
      <c r="C281" s="26"/>
      <c r="D281" s="28">
        <v>7</v>
      </c>
      <c r="F281" s="30">
        <v>139</v>
      </c>
      <c r="G281" s="30">
        <v>497</v>
      </c>
      <c r="H281" s="31">
        <f t="shared" si="21"/>
        <v>636</v>
      </c>
    </row>
    <row r="282" spans="1:8" ht="15" x14ac:dyDescent="0.25">
      <c r="A282" s="25"/>
      <c r="B282" s="26"/>
      <c r="C282" s="26"/>
      <c r="D282" s="28">
        <v>8</v>
      </c>
      <c r="F282" s="30">
        <v>111</v>
      </c>
      <c r="G282" s="30">
        <v>372</v>
      </c>
      <c r="H282" s="31">
        <f t="shared" si="21"/>
        <v>483</v>
      </c>
    </row>
    <row r="283" spans="1:8" ht="15" x14ac:dyDescent="0.25">
      <c r="A283" s="25"/>
      <c r="B283" s="26"/>
      <c r="C283" s="26"/>
      <c r="D283" s="28">
        <v>9</v>
      </c>
      <c r="F283" s="30">
        <v>48</v>
      </c>
      <c r="G283" s="30">
        <v>331</v>
      </c>
      <c r="H283" s="31">
        <f t="shared" si="21"/>
        <v>379</v>
      </c>
    </row>
    <row r="284" spans="1:8" ht="15" x14ac:dyDescent="0.25">
      <c r="A284" s="25"/>
      <c r="B284" s="26"/>
      <c r="C284" s="26" t="s">
        <v>71</v>
      </c>
      <c r="D284" s="28">
        <v>10</v>
      </c>
      <c r="F284" s="30">
        <v>54</v>
      </c>
      <c r="G284" s="30">
        <v>235</v>
      </c>
      <c r="H284" s="31">
        <f t="shared" si="21"/>
        <v>289</v>
      </c>
    </row>
    <row r="285" spans="1:8" ht="15" x14ac:dyDescent="0.25">
      <c r="A285" s="25"/>
      <c r="B285" s="26"/>
      <c r="C285" s="26"/>
      <c r="D285" s="28">
        <v>11</v>
      </c>
      <c r="F285" s="30">
        <v>33</v>
      </c>
      <c r="G285" s="30">
        <v>197</v>
      </c>
      <c r="H285" s="31">
        <f t="shared" si="21"/>
        <v>230</v>
      </c>
    </row>
    <row r="286" spans="1:8" ht="15" x14ac:dyDescent="0.25">
      <c r="A286" s="25"/>
      <c r="B286" s="26"/>
      <c r="C286" s="27" t="s">
        <v>73</v>
      </c>
      <c r="D286" s="28">
        <v>99</v>
      </c>
      <c r="F286" s="30"/>
      <c r="G286" s="30">
        <v>0</v>
      </c>
      <c r="H286" s="31">
        <f t="shared" si="21"/>
        <v>0</v>
      </c>
    </row>
    <row r="287" spans="1:8" ht="15" x14ac:dyDescent="0.25">
      <c r="A287" s="25"/>
      <c r="B287" s="26"/>
      <c r="C287" s="37" t="s">
        <v>76</v>
      </c>
      <c r="D287" s="38"/>
      <c r="E287" s="47"/>
      <c r="F287" s="40">
        <f>SUM(F274:F286)</f>
        <v>685</v>
      </c>
      <c r="G287" s="40">
        <f t="shared" ref="G287:H287" si="25">SUM(G274:G286)</f>
        <v>7030</v>
      </c>
      <c r="H287" s="40">
        <f t="shared" si="25"/>
        <v>7715</v>
      </c>
    </row>
    <row r="288" spans="1:8" ht="15" x14ac:dyDescent="0.25">
      <c r="A288" s="25">
        <v>20</v>
      </c>
      <c r="B288" s="26" t="s">
        <v>100</v>
      </c>
      <c r="C288" s="27" t="s">
        <v>49</v>
      </c>
      <c r="D288" s="28">
        <v>0</v>
      </c>
      <c r="F288" s="30">
        <v>-7</v>
      </c>
      <c r="G288" s="30">
        <v>274</v>
      </c>
      <c r="H288" s="31">
        <f t="shared" si="21"/>
        <v>267</v>
      </c>
    </row>
    <row r="289" spans="1:8" ht="15" x14ac:dyDescent="0.25">
      <c r="A289" s="25"/>
      <c r="B289" s="26"/>
      <c r="C289" s="26" t="s">
        <v>54</v>
      </c>
      <c r="D289" s="28">
        <v>1</v>
      </c>
      <c r="F289" s="30">
        <v>-52</v>
      </c>
      <c r="G289" s="30">
        <v>336</v>
      </c>
      <c r="H289" s="31">
        <f t="shared" si="21"/>
        <v>284</v>
      </c>
    </row>
    <row r="290" spans="1:8" ht="15" x14ac:dyDescent="0.25">
      <c r="A290" s="25"/>
      <c r="B290" s="26"/>
      <c r="C290" s="26"/>
      <c r="D290" s="28">
        <v>2</v>
      </c>
      <c r="F290" s="30">
        <v>45</v>
      </c>
      <c r="G290" s="30">
        <v>282</v>
      </c>
      <c r="H290" s="31">
        <f t="shared" si="21"/>
        <v>327</v>
      </c>
    </row>
    <row r="291" spans="1:8" ht="15" x14ac:dyDescent="0.25">
      <c r="A291" s="25"/>
      <c r="B291" s="26"/>
      <c r="C291" s="26"/>
      <c r="D291" s="28">
        <v>3</v>
      </c>
      <c r="F291" s="30">
        <v>-16</v>
      </c>
      <c r="G291" s="30">
        <v>309</v>
      </c>
      <c r="H291" s="31">
        <f t="shared" si="21"/>
        <v>293</v>
      </c>
    </row>
    <row r="292" spans="1:8" ht="15" x14ac:dyDescent="0.25">
      <c r="A292" s="25"/>
      <c r="B292" s="26"/>
      <c r="C292" s="26"/>
      <c r="D292" s="28">
        <v>4</v>
      </c>
      <c r="F292" s="30">
        <v>0</v>
      </c>
      <c r="G292" s="30">
        <v>311</v>
      </c>
      <c r="H292" s="31">
        <f t="shared" si="21"/>
        <v>311</v>
      </c>
    </row>
    <row r="293" spans="1:8" ht="15" x14ac:dyDescent="0.25">
      <c r="A293" s="25"/>
      <c r="B293" s="26"/>
      <c r="C293" s="26"/>
      <c r="D293" s="28">
        <v>5</v>
      </c>
      <c r="F293" s="30">
        <v>27</v>
      </c>
      <c r="G293" s="30">
        <v>272</v>
      </c>
      <c r="H293" s="31">
        <f t="shared" si="21"/>
        <v>299</v>
      </c>
    </row>
    <row r="294" spans="1:8" ht="15" x14ac:dyDescent="0.25">
      <c r="A294" s="25"/>
      <c r="B294" s="26"/>
      <c r="C294" s="26" t="s">
        <v>62</v>
      </c>
      <c r="D294" s="28">
        <v>6</v>
      </c>
      <c r="F294" s="30">
        <v>-21</v>
      </c>
      <c r="G294" s="30">
        <v>354</v>
      </c>
      <c r="H294" s="31">
        <f t="shared" si="21"/>
        <v>333</v>
      </c>
    </row>
    <row r="295" spans="1:8" ht="15" x14ac:dyDescent="0.25">
      <c r="A295" s="25"/>
      <c r="B295" s="26"/>
      <c r="C295" s="26"/>
      <c r="D295" s="28">
        <v>7</v>
      </c>
      <c r="F295" s="30">
        <v>44</v>
      </c>
      <c r="G295" s="30">
        <v>287</v>
      </c>
      <c r="H295" s="31">
        <f t="shared" si="21"/>
        <v>331</v>
      </c>
    </row>
    <row r="296" spans="1:8" ht="15" x14ac:dyDescent="0.25">
      <c r="A296" s="25"/>
      <c r="B296" s="26"/>
      <c r="C296" s="26"/>
      <c r="D296" s="28">
        <v>8</v>
      </c>
      <c r="F296" s="30">
        <v>24</v>
      </c>
      <c r="G296" s="30">
        <v>261</v>
      </c>
      <c r="H296" s="31">
        <f t="shared" si="21"/>
        <v>285</v>
      </c>
    </row>
    <row r="297" spans="1:8" ht="15" x14ac:dyDescent="0.25">
      <c r="A297" s="25"/>
      <c r="B297" s="26"/>
      <c r="C297" s="26"/>
      <c r="D297" s="28">
        <v>9</v>
      </c>
      <c r="F297" s="30">
        <v>35</v>
      </c>
      <c r="G297" s="30">
        <v>223</v>
      </c>
      <c r="H297" s="31">
        <f t="shared" si="21"/>
        <v>258</v>
      </c>
    </row>
    <row r="298" spans="1:8" ht="15" x14ac:dyDescent="0.25">
      <c r="A298" s="25"/>
      <c r="B298" s="26"/>
      <c r="C298" s="26" t="s">
        <v>71</v>
      </c>
      <c r="D298" s="28">
        <v>10</v>
      </c>
      <c r="F298" s="30">
        <v>-9</v>
      </c>
      <c r="G298" s="30">
        <v>206</v>
      </c>
      <c r="H298" s="31">
        <f t="shared" si="21"/>
        <v>197</v>
      </c>
    </row>
    <row r="299" spans="1:8" ht="15" x14ac:dyDescent="0.25">
      <c r="A299" s="25"/>
      <c r="B299" s="26"/>
      <c r="C299" s="26"/>
      <c r="D299" s="28">
        <v>11</v>
      </c>
      <c r="F299" s="30">
        <v>28</v>
      </c>
      <c r="G299" s="30">
        <v>159</v>
      </c>
      <c r="H299" s="31">
        <f t="shared" si="21"/>
        <v>187</v>
      </c>
    </row>
    <row r="300" spans="1:8" ht="15" x14ac:dyDescent="0.25">
      <c r="A300" s="25"/>
      <c r="B300" s="26"/>
      <c r="C300" s="27" t="s">
        <v>73</v>
      </c>
      <c r="D300" s="28">
        <v>99</v>
      </c>
      <c r="F300" s="30"/>
      <c r="G300" s="30">
        <v>0</v>
      </c>
      <c r="H300" s="31">
        <f t="shared" si="21"/>
        <v>0</v>
      </c>
    </row>
    <row r="301" spans="1:8" ht="15" x14ac:dyDescent="0.25">
      <c r="A301" s="25"/>
      <c r="B301" s="26"/>
      <c r="C301" s="37" t="s">
        <v>76</v>
      </c>
      <c r="D301" s="38"/>
      <c r="E301" s="47"/>
      <c r="F301" s="40">
        <f>SUM(F288:F300)</f>
        <v>98</v>
      </c>
      <c r="G301" s="40">
        <f t="shared" ref="G301:H301" si="26">SUM(G288:G300)</f>
        <v>3274</v>
      </c>
      <c r="H301" s="40">
        <f t="shared" si="26"/>
        <v>3372</v>
      </c>
    </row>
    <row r="302" spans="1:8" ht="15" x14ac:dyDescent="0.25">
      <c r="A302" s="25">
        <v>21</v>
      </c>
      <c r="B302" s="26" t="s">
        <v>101</v>
      </c>
      <c r="C302" s="27" t="s">
        <v>49</v>
      </c>
      <c r="D302" s="28">
        <v>0</v>
      </c>
      <c r="F302" s="30">
        <v>86</v>
      </c>
      <c r="G302" s="30">
        <v>435</v>
      </c>
      <c r="H302" s="31">
        <f t="shared" si="21"/>
        <v>521</v>
      </c>
    </row>
    <row r="303" spans="1:8" ht="15" x14ac:dyDescent="0.25">
      <c r="A303" s="25"/>
      <c r="B303" s="26"/>
      <c r="C303" s="26" t="s">
        <v>54</v>
      </c>
      <c r="D303" s="28">
        <v>1</v>
      </c>
      <c r="F303" s="30">
        <v>-9</v>
      </c>
      <c r="G303" s="30">
        <v>550</v>
      </c>
      <c r="H303" s="31">
        <f t="shared" si="21"/>
        <v>541</v>
      </c>
    </row>
    <row r="304" spans="1:8" ht="15" x14ac:dyDescent="0.25">
      <c r="A304" s="25"/>
      <c r="B304" s="26"/>
      <c r="C304" s="26"/>
      <c r="D304" s="28">
        <v>2</v>
      </c>
      <c r="F304" s="30">
        <v>48</v>
      </c>
      <c r="G304" s="30">
        <v>512</v>
      </c>
      <c r="H304" s="31">
        <f t="shared" ref="H304:H356" si="27">F304+G304</f>
        <v>560</v>
      </c>
    </row>
    <row r="305" spans="1:8" ht="15" x14ac:dyDescent="0.25">
      <c r="A305" s="25"/>
      <c r="B305" s="26"/>
      <c r="C305" s="26"/>
      <c r="D305" s="28">
        <v>3</v>
      </c>
      <c r="F305" s="30">
        <v>43</v>
      </c>
      <c r="G305" s="30">
        <v>469</v>
      </c>
      <c r="H305" s="31">
        <f t="shared" si="27"/>
        <v>512</v>
      </c>
    </row>
    <row r="306" spans="1:8" ht="15" x14ac:dyDescent="0.25">
      <c r="A306" s="25"/>
      <c r="B306" s="26"/>
      <c r="C306" s="26"/>
      <c r="D306" s="28">
        <v>4</v>
      </c>
      <c r="F306" s="30">
        <v>19</v>
      </c>
      <c r="G306" s="30">
        <v>488</v>
      </c>
      <c r="H306" s="31">
        <f t="shared" si="27"/>
        <v>507</v>
      </c>
    </row>
    <row r="307" spans="1:8" ht="15" x14ac:dyDescent="0.25">
      <c r="A307" s="25"/>
      <c r="B307" s="26"/>
      <c r="C307" s="26"/>
      <c r="D307" s="28">
        <v>5</v>
      </c>
      <c r="F307" s="30">
        <v>19</v>
      </c>
      <c r="G307" s="30">
        <v>461</v>
      </c>
      <c r="H307" s="31">
        <f t="shared" si="27"/>
        <v>480</v>
      </c>
    </row>
    <row r="308" spans="1:8" ht="15" x14ac:dyDescent="0.25">
      <c r="A308" s="25"/>
      <c r="B308" s="26"/>
      <c r="C308" s="26" t="s">
        <v>62</v>
      </c>
      <c r="D308" s="28">
        <v>6</v>
      </c>
      <c r="F308" s="30">
        <v>-24</v>
      </c>
      <c r="G308" s="30">
        <v>486</v>
      </c>
      <c r="H308" s="31">
        <f t="shared" si="27"/>
        <v>462</v>
      </c>
    </row>
    <row r="309" spans="1:8" ht="15" x14ac:dyDescent="0.25">
      <c r="A309" s="25"/>
      <c r="B309" s="26"/>
      <c r="C309" s="26"/>
      <c r="D309" s="28">
        <v>7</v>
      </c>
      <c r="F309" s="30">
        <v>52</v>
      </c>
      <c r="G309" s="30">
        <v>436</v>
      </c>
      <c r="H309" s="31">
        <f t="shared" si="27"/>
        <v>488</v>
      </c>
    </row>
    <row r="310" spans="1:8" ht="15" x14ac:dyDescent="0.25">
      <c r="A310" s="25"/>
      <c r="B310" s="26"/>
      <c r="C310" s="26"/>
      <c r="D310" s="28">
        <v>8</v>
      </c>
      <c r="F310" s="30">
        <v>65</v>
      </c>
      <c r="G310" s="30">
        <v>369</v>
      </c>
      <c r="H310" s="31">
        <f t="shared" si="27"/>
        <v>434</v>
      </c>
    </row>
    <row r="311" spans="1:8" ht="15" x14ac:dyDescent="0.25">
      <c r="A311" s="25"/>
      <c r="B311" s="26"/>
      <c r="C311" s="26"/>
      <c r="D311" s="28">
        <v>9</v>
      </c>
      <c r="F311" s="30">
        <v>33</v>
      </c>
      <c r="G311" s="30">
        <v>349</v>
      </c>
      <c r="H311" s="31">
        <f t="shared" si="27"/>
        <v>382</v>
      </c>
    </row>
    <row r="312" spans="1:8" ht="15" x14ac:dyDescent="0.25">
      <c r="A312" s="25"/>
      <c r="B312" s="26"/>
      <c r="C312" s="26" t="s">
        <v>71</v>
      </c>
      <c r="D312" s="28">
        <v>10</v>
      </c>
      <c r="F312" s="30">
        <v>51</v>
      </c>
      <c r="G312" s="30">
        <v>311</v>
      </c>
      <c r="H312" s="31">
        <f t="shared" si="27"/>
        <v>362</v>
      </c>
    </row>
    <row r="313" spans="1:8" ht="15" x14ac:dyDescent="0.25">
      <c r="A313" s="25"/>
      <c r="B313" s="26"/>
      <c r="C313" s="26"/>
      <c r="D313" s="28">
        <v>11</v>
      </c>
      <c r="F313" s="30">
        <v>74</v>
      </c>
      <c r="G313" s="30">
        <v>238</v>
      </c>
      <c r="H313" s="31">
        <f t="shared" si="27"/>
        <v>312</v>
      </c>
    </row>
    <row r="314" spans="1:8" ht="15" x14ac:dyDescent="0.25">
      <c r="A314" s="25"/>
      <c r="B314" s="26"/>
      <c r="C314" s="27" t="s">
        <v>73</v>
      </c>
      <c r="D314" s="28">
        <v>99</v>
      </c>
      <c r="F314" s="30"/>
      <c r="G314" s="30">
        <v>0</v>
      </c>
      <c r="H314" s="31">
        <f t="shared" si="27"/>
        <v>0</v>
      </c>
    </row>
    <row r="315" spans="1:8" ht="15" x14ac:dyDescent="0.25">
      <c r="A315" s="25"/>
      <c r="B315" s="26"/>
      <c r="C315" s="37" t="s">
        <v>76</v>
      </c>
      <c r="D315" s="38"/>
      <c r="E315" s="47"/>
      <c r="F315" s="40">
        <f>SUM(F302:F314)</f>
        <v>457</v>
      </c>
      <c r="G315" s="40">
        <f t="shared" ref="G315:H315" si="28">SUM(G302:G314)</f>
        <v>5104</v>
      </c>
      <c r="H315" s="40">
        <f t="shared" si="28"/>
        <v>5561</v>
      </c>
    </row>
    <row r="316" spans="1:8" ht="15" x14ac:dyDescent="0.25">
      <c r="A316" s="25">
        <v>22</v>
      </c>
      <c r="B316" s="26" t="s">
        <v>102</v>
      </c>
      <c r="C316" s="27" t="s">
        <v>49</v>
      </c>
      <c r="D316" s="28">
        <v>0</v>
      </c>
      <c r="F316" s="30">
        <v>2</v>
      </c>
      <c r="G316" s="30">
        <v>354</v>
      </c>
      <c r="H316" s="31">
        <f t="shared" si="27"/>
        <v>356</v>
      </c>
    </row>
    <row r="317" spans="1:8" ht="15" x14ac:dyDescent="0.25">
      <c r="A317" s="25"/>
      <c r="B317" s="26"/>
      <c r="C317" s="26" t="s">
        <v>54</v>
      </c>
      <c r="D317" s="28">
        <v>1</v>
      </c>
      <c r="F317" s="30">
        <v>-11</v>
      </c>
      <c r="G317" s="30">
        <v>411</v>
      </c>
      <c r="H317" s="31">
        <f t="shared" si="27"/>
        <v>400</v>
      </c>
    </row>
    <row r="318" spans="1:8" ht="15" x14ac:dyDescent="0.25">
      <c r="A318" s="25"/>
      <c r="B318" s="26"/>
      <c r="C318" s="26"/>
      <c r="D318" s="28">
        <v>2</v>
      </c>
      <c r="F318" s="30">
        <v>33</v>
      </c>
      <c r="G318" s="30">
        <v>389</v>
      </c>
      <c r="H318" s="31">
        <f t="shared" si="27"/>
        <v>422</v>
      </c>
    </row>
    <row r="319" spans="1:8" ht="15" x14ac:dyDescent="0.25">
      <c r="A319" s="25"/>
      <c r="B319" s="26"/>
      <c r="C319" s="26"/>
      <c r="D319" s="28">
        <v>3</v>
      </c>
      <c r="F319" s="30">
        <v>43</v>
      </c>
      <c r="G319" s="30">
        <v>381</v>
      </c>
      <c r="H319" s="31">
        <f t="shared" si="27"/>
        <v>424</v>
      </c>
    </row>
    <row r="320" spans="1:8" ht="15" x14ac:dyDescent="0.25">
      <c r="A320" s="25"/>
      <c r="B320" s="26"/>
      <c r="C320" s="26"/>
      <c r="D320" s="28">
        <v>4</v>
      </c>
      <c r="F320" s="30">
        <v>52</v>
      </c>
      <c r="G320" s="30">
        <v>346</v>
      </c>
      <c r="H320" s="31">
        <f t="shared" si="27"/>
        <v>398</v>
      </c>
    </row>
    <row r="321" spans="1:9" ht="15" x14ac:dyDescent="0.25">
      <c r="A321" s="25"/>
      <c r="B321" s="26"/>
      <c r="C321" s="26"/>
      <c r="D321" s="28">
        <v>5</v>
      </c>
      <c r="F321" s="30">
        <v>4</v>
      </c>
      <c r="G321" s="30">
        <v>368</v>
      </c>
      <c r="H321" s="31">
        <f t="shared" si="27"/>
        <v>372</v>
      </c>
    </row>
    <row r="322" spans="1:9" ht="15" x14ac:dyDescent="0.25">
      <c r="A322" s="25"/>
      <c r="B322" s="26"/>
      <c r="C322" s="26" t="s">
        <v>62</v>
      </c>
      <c r="D322" s="28">
        <v>6</v>
      </c>
      <c r="F322" s="30">
        <v>-10</v>
      </c>
      <c r="G322" s="30">
        <v>458</v>
      </c>
      <c r="H322" s="31">
        <f t="shared" si="27"/>
        <v>448</v>
      </c>
    </row>
    <row r="323" spans="1:9" ht="15" x14ac:dyDescent="0.25">
      <c r="A323" s="25"/>
      <c r="B323" s="26"/>
      <c r="C323" s="26"/>
      <c r="D323" s="28">
        <v>7</v>
      </c>
      <c r="F323" s="30">
        <v>71</v>
      </c>
      <c r="G323" s="30">
        <v>375</v>
      </c>
      <c r="H323" s="31">
        <f t="shared" si="27"/>
        <v>446</v>
      </c>
    </row>
    <row r="324" spans="1:9" ht="15" x14ac:dyDescent="0.25">
      <c r="A324" s="25"/>
      <c r="B324" s="26"/>
      <c r="C324" s="26"/>
      <c r="D324" s="28">
        <v>8</v>
      </c>
      <c r="F324" s="30">
        <v>4</v>
      </c>
      <c r="G324" s="30">
        <v>363</v>
      </c>
      <c r="H324" s="31">
        <f t="shared" si="27"/>
        <v>367</v>
      </c>
    </row>
    <row r="325" spans="1:9" ht="15" x14ac:dyDescent="0.25">
      <c r="A325" s="25"/>
      <c r="B325" s="26"/>
      <c r="C325" s="26"/>
      <c r="D325" s="28">
        <v>9</v>
      </c>
      <c r="F325" s="30">
        <v>68</v>
      </c>
      <c r="G325" s="30">
        <v>291</v>
      </c>
      <c r="H325" s="31">
        <f t="shared" si="27"/>
        <v>359</v>
      </c>
    </row>
    <row r="326" spans="1:9" ht="15" x14ac:dyDescent="0.25">
      <c r="A326" s="25"/>
      <c r="B326" s="26"/>
      <c r="C326" s="26" t="s">
        <v>71</v>
      </c>
      <c r="D326" s="28">
        <v>10</v>
      </c>
      <c r="F326" s="30">
        <v>75</v>
      </c>
      <c r="G326" s="30">
        <v>241</v>
      </c>
      <c r="H326" s="31">
        <f t="shared" si="27"/>
        <v>316</v>
      </c>
    </row>
    <row r="327" spans="1:9" ht="15" x14ac:dyDescent="0.25">
      <c r="A327" s="25"/>
      <c r="B327" s="26"/>
      <c r="C327" s="26"/>
      <c r="D327" s="28">
        <v>11</v>
      </c>
      <c r="F327" s="30">
        <v>50</v>
      </c>
      <c r="G327" s="30">
        <v>192</v>
      </c>
      <c r="H327" s="31">
        <f t="shared" si="27"/>
        <v>242</v>
      </c>
    </row>
    <row r="328" spans="1:9" ht="15" x14ac:dyDescent="0.25">
      <c r="A328" s="25"/>
      <c r="B328" s="26"/>
      <c r="C328" s="27" t="s">
        <v>73</v>
      </c>
      <c r="D328" s="28">
        <v>99</v>
      </c>
      <c r="F328" s="30"/>
      <c r="G328" s="30">
        <v>23</v>
      </c>
      <c r="H328" s="31">
        <f t="shared" si="27"/>
        <v>23</v>
      </c>
    </row>
    <row r="329" spans="1:9" ht="15" x14ac:dyDescent="0.25">
      <c r="A329" s="25"/>
      <c r="B329" s="26"/>
      <c r="C329" s="37" t="s">
        <v>76</v>
      </c>
      <c r="D329" s="38"/>
      <c r="E329" s="47"/>
      <c r="F329" s="40">
        <f>SUM(F316:F328)</f>
        <v>381</v>
      </c>
      <c r="G329" s="40">
        <f t="shared" ref="G329:H329" si="29">SUM(G316:G328)</f>
        <v>4192</v>
      </c>
      <c r="H329" s="40">
        <f t="shared" si="29"/>
        <v>4573</v>
      </c>
      <c r="I329" s="9"/>
    </row>
    <row r="330" spans="1:9" ht="15" x14ac:dyDescent="0.25">
      <c r="A330" s="25">
        <v>23</v>
      </c>
      <c r="B330" s="26" t="s">
        <v>103</v>
      </c>
      <c r="C330" s="27" t="s">
        <v>49</v>
      </c>
      <c r="D330" s="28">
        <v>0</v>
      </c>
      <c r="F330" s="30">
        <v>66</v>
      </c>
      <c r="G330" s="30">
        <v>434</v>
      </c>
      <c r="H330" s="31">
        <f t="shared" si="27"/>
        <v>500</v>
      </c>
    </row>
    <row r="331" spans="1:9" ht="15" x14ac:dyDescent="0.25">
      <c r="A331" s="25"/>
      <c r="B331" s="26"/>
      <c r="C331" s="26" t="s">
        <v>54</v>
      </c>
      <c r="D331" s="28">
        <v>1</v>
      </c>
      <c r="F331" s="30">
        <v>2</v>
      </c>
      <c r="G331" s="30">
        <v>598</v>
      </c>
      <c r="H331" s="31">
        <f t="shared" si="27"/>
        <v>600</v>
      </c>
    </row>
    <row r="332" spans="1:9" ht="15" x14ac:dyDescent="0.25">
      <c r="A332" s="25"/>
      <c r="B332" s="26"/>
      <c r="C332" s="26"/>
      <c r="D332" s="28">
        <v>2</v>
      </c>
      <c r="F332" s="30">
        <v>83</v>
      </c>
      <c r="G332" s="30">
        <v>571</v>
      </c>
      <c r="H332" s="31">
        <f t="shared" si="27"/>
        <v>654</v>
      </c>
    </row>
    <row r="333" spans="1:9" ht="15" x14ac:dyDescent="0.25">
      <c r="A333" s="25"/>
      <c r="B333" s="26"/>
      <c r="C333" s="26"/>
      <c r="D333" s="28">
        <v>3</v>
      </c>
      <c r="F333" s="30">
        <v>129</v>
      </c>
      <c r="G333" s="30">
        <v>486</v>
      </c>
      <c r="H333" s="31">
        <f t="shared" si="27"/>
        <v>615</v>
      </c>
    </row>
    <row r="334" spans="1:9" ht="15" x14ac:dyDescent="0.25">
      <c r="A334" s="25"/>
      <c r="B334" s="26"/>
      <c r="C334" s="26"/>
      <c r="D334" s="28">
        <v>4</v>
      </c>
      <c r="F334" s="30">
        <v>70</v>
      </c>
      <c r="G334" s="30">
        <v>457</v>
      </c>
      <c r="H334" s="31">
        <f t="shared" si="27"/>
        <v>527</v>
      </c>
    </row>
    <row r="335" spans="1:9" ht="15" x14ac:dyDescent="0.25">
      <c r="A335" s="25"/>
      <c r="B335" s="26"/>
      <c r="C335" s="26"/>
      <c r="D335" s="28">
        <v>5</v>
      </c>
      <c r="F335" s="30">
        <v>21</v>
      </c>
      <c r="G335" s="30">
        <v>526</v>
      </c>
      <c r="H335" s="31">
        <f t="shared" si="27"/>
        <v>547</v>
      </c>
    </row>
    <row r="336" spans="1:9" ht="15" x14ac:dyDescent="0.25">
      <c r="A336" s="25"/>
      <c r="B336" s="26"/>
      <c r="C336" s="26" t="s">
        <v>62</v>
      </c>
      <c r="D336" s="28">
        <v>6</v>
      </c>
      <c r="F336" s="30">
        <v>61</v>
      </c>
      <c r="G336" s="30">
        <v>588</v>
      </c>
      <c r="H336" s="31">
        <f t="shared" si="27"/>
        <v>649</v>
      </c>
    </row>
    <row r="337" spans="1:8" ht="15" x14ac:dyDescent="0.25">
      <c r="A337" s="25"/>
      <c r="B337" s="26"/>
      <c r="C337" s="26"/>
      <c r="D337" s="28">
        <v>7</v>
      </c>
      <c r="F337" s="30">
        <v>173</v>
      </c>
      <c r="G337" s="30">
        <v>454</v>
      </c>
      <c r="H337" s="31">
        <f t="shared" si="27"/>
        <v>627</v>
      </c>
    </row>
    <row r="338" spans="1:8" ht="15" x14ac:dyDescent="0.25">
      <c r="A338" s="25"/>
      <c r="B338" s="26"/>
      <c r="C338" s="26"/>
      <c r="D338" s="28">
        <v>8</v>
      </c>
      <c r="F338" s="30">
        <v>-4</v>
      </c>
      <c r="G338" s="30">
        <v>431</v>
      </c>
      <c r="H338" s="31">
        <f t="shared" si="27"/>
        <v>427</v>
      </c>
    </row>
    <row r="339" spans="1:8" ht="15" x14ac:dyDescent="0.25">
      <c r="A339" s="25"/>
      <c r="B339" s="26"/>
      <c r="C339" s="26"/>
      <c r="D339" s="28">
        <v>9</v>
      </c>
      <c r="F339" s="30">
        <v>99</v>
      </c>
      <c r="G339" s="30">
        <v>392</v>
      </c>
      <c r="H339" s="31">
        <f t="shared" si="27"/>
        <v>491</v>
      </c>
    </row>
    <row r="340" spans="1:8" ht="15" x14ac:dyDescent="0.25">
      <c r="A340" s="25"/>
      <c r="B340" s="26"/>
      <c r="C340" s="26" t="s">
        <v>71</v>
      </c>
      <c r="D340" s="28">
        <v>10</v>
      </c>
      <c r="F340" s="30">
        <v>115</v>
      </c>
      <c r="G340" s="30">
        <v>294</v>
      </c>
      <c r="H340" s="31">
        <f t="shared" si="27"/>
        <v>409</v>
      </c>
    </row>
    <row r="341" spans="1:8" ht="15" x14ac:dyDescent="0.25">
      <c r="A341" s="25"/>
      <c r="B341" s="26"/>
      <c r="C341" s="26"/>
      <c r="D341" s="28">
        <v>11</v>
      </c>
      <c r="F341" s="30">
        <v>18</v>
      </c>
      <c r="G341" s="30">
        <v>315</v>
      </c>
      <c r="H341" s="31">
        <f t="shared" si="27"/>
        <v>333</v>
      </c>
    </row>
    <row r="342" spans="1:8" ht="15" x14ac:dyDescent="0.25">
      <c r="A342" s="25"/>
      <c r="B342" s="26"/>
      <c r="C342" s="27" t="s">
        <v>73</v>
      </c>
      <c r="D342" s="28">
        <v>99</v>
      </c>
      <c r="F342" s="30"/>
      <c r="G342" s="30">
        <v>0</v>
      </c>
      <c r="H342" s="31">
        <f t="shared" si="27"/>
        <v>0</v>
      </c>
    </row>
    <row r="343" spans="1:8" ht="15" x14ac:dyDescent="0.25">
      <c r="A343" s="25"/>
      <c r="B343" s="26"/>
      <c r="C343" s="37" t="s">
        <v>76</v>
      </c>
      <c r="D343" s="38"/>
      <c r="E343" s="47"/>
      <c r="F343" s="40">
        <f>SUM(F330:F342)</f>
        <v>833</v>
      </c>
      <c r="G343" s="40">
        <f t="shared" ref="G343:H343" si="30">SUM(G330:G342)</f>
        <v>5546</v>
      </c>
      <c r="H343" s="40">
        <f t="shared" si="30"/>
        <v>6379</v>
      </c>
    </row>
    <row r="344" spans="1:8" ht="15" x14ac:dyDescent="0.25">
      <c r="A344" s="25">
        <v>24</v>
      </c>
      <c r="B344" s="26" t="s">
        <v>104</v>
      </c>
      <c r="C344" s="27" t="s">
        <v>49</v>
      </c>
      <c r="D344" s="28">
        <v>0</v>
      </c>
      <c r="F344" s="30">
        <v>5</v>
      </c>
      <c r="G344" s="30">
        <v>367</v>
      </c>
      <c r="H344" s="31">
        <f t="shared" si="27"/>
        <v>372</v>
      </c>
    </row>
    <row r="345" spans="1:8" ht="15" x14ac:dyDescent="0.25">
      <c r="A345" s="25"/>
      <c r="B345" s="26"/>
      <c r="C345" s="26" t="s">
        <v>54</v>
      </c>
      <c r="D345" s="28">
        <v>1</v>
      </c>
      <c r="F345" s="30">
        <v>-42</v>
      </c>
      <c r="G345" s="30">
        <v>436</v>
      </c>
      <c r="H345" s="31">
        <f t="shared" si="27"/>
        <v>394</v>
      </c>
    </row>
    <row r="346" spans="1:8" ht="15" x14ac:dyDescent="0.25">
      <c r="A346" s="25"/>
      <c r="B346" s="26"/>
      <c r="C346" s="26"/>
      <c r="D346" s="28">
        <v>2</v>
      </c>
      <c r="F346" s="30">
        <v>59</v>
      </c>
      <c r="G346" s="30">
        <v>374</v>
      </c>
      <c r="H346" s="31">
        <f t="shared" si="27"/>
        <v>433</v>
      </c>
    </row>
    <row r="347" spans="1:8" ht="15" x14ac:dyDescent="0.25">
      <c r="A347" s="25"/>
      <c r="B347" s="26"/>
      <c r="C347" s="26"/>
      <c r="D347" s="28">
        <v>3</v>
      </c>
      <c r="F347" s="30">
        <v>-18</v>
      </c>
      <c r="G347" s="30">
        <v>396</v>
      </c>
      <c r="H347" s="31">
        <f t="shared" si="27"/>
        <v>378</v>
      </c>
    </row>
    <row r="348" spans="1:8" ht="15" x14ac:dyDescent="0.25">
      <c r="A348" s="25"/>
      <c r="B348" s="26"/>
      <c r="C348" s="26"/>
      <c r="D348" s="28">
        <v>4</v>
      </c>
      <c r="F348" s="30">
        <v>10</v>
      </c>
      <c r="G348" s="30">
        <v>388</v>
      </c>
      <c r="H348" s="31">
        <f t="shared" si="27"/>
        <v>398</v>
      </c>
    </row>
    <row r="349" spans="1:8" ht="15" x14ac:dyDescent="0.25">
      <c r="A349" s="25"/>
      <c r="B349" s="26"/>
      <c r="C349" s="26"/>
      <c r="D349" s="28">
        <v>5</v>
      </c>
      <c r="F349" s="30">
        <v>3</v>
      </c>
      <c r="G349" s="30">
        <v>386</v>
      </c>
      <c r="H349" s="31">
        <f t="shared" si="27"/>
        <v>389</v>
      </c>
    </row>
    <row r="350" spans="1:8" ht="15" x14ac:dyDescent="0.25">
      <c r="A350" s="25"/>
      <c r="B350" s="26"/>
      <c r="C350" s="26" t="s">
        <v>62</v>
      </c>
      <c r="D350" s="28">
        <v>6</v>
      </c>
      <c r="F350" s="30">
        <v>55</v>
      </c>
      <c r="G350" s="30">
        <v>350</v>
      </c>
      <c r="H350" s="31">
        <f t="shared" si="27"/>
        <v>405</v>
      </c>
    </row>
    <row r="351" spans="1:8" ht="15" x14ac:dyDescent="0.25">
      <c r="A351" s="25"/>
      <c r="B351" s="26"/>
      <c r="C351" s="26"/>
      <c r="D351" s="28">
        <v>7</v>
      </c>
      <c r="F351" s="30">
        <v>-1</v>
      </c>
      <c r="G351" s="30">
        <v>357</v>
      </c>
      <c r="H351" s="31">
        <f t="shared" si="27"/>
        <v>356</v>
      </c>
    </row>
    <row r="352" spans="1:8" ht="15" x14ac:dyDescent="0.25">
      <c r="A352" s="25"/>
      <c r="B352" s="26"/>
      <c r="C352" s="26"/>
      <c r="D352" s="28">
        <v>8</v>
      </c>
      <c r="F352" s="30">
        <v>60</v>
      </c>
      <c r="G352" s="30">
        <v>295</v>
      </c>
      <c r="H352" s="31">
        <f t="shared" si="27"/>
        <v>355</v>
      </c>
    </row>
    <row r="353" spans="1:9" ht="15" x14ac:dyDescent="0.25">
      <c r="A353" s="25"/>
      <c r="B353" s="26"/>
      <c r="C353" s="26"/>
      <c r="D353" s="28">
        <v>9</v>
      </c>
      <c r="F353" s="30">
        <v>27</v>
      </c>
      <c r="G353" s="30">
        <v>272</v>
      </c>
      <c r="H353" s="31">
        <f t="shared" si="27"/>
        <v>299</v>
      </c>
    </row>
    <row r="354" spans="1:9" ht="15" x14ac:dyDescent="0.25">
      <c r="A354" s="25"/>
      <c r="B354" s="26"/>
      <c r="C354" s="26" t="s">
        <v>71</v>
      </c>
      <c r="D354" s="28">
        <v>10</v>
      </c>
      <c r="F354" s="30">
        <v>33</v>
      </c>
      <c r="G354" s="30">
        <v>242</v>
      </c>
      <c r="H354" s="31">
        <f t="shared" si="27"/>
        <v>275</v>
      </c>
    </row>
    <row r="355" spans="1:9" ht="15" x14ac:dyDescent="0.25">
      <c r="A355" s="25"/>
      <c r="B355" s="26"/>
      <c r="C355" s="26"/>
      <c r="D355" s="28">
        <v>11</v>
      </c>
      <c r="F355" s="30">
        <v>-2</v>
      </c>
      <c r="G355" s="30">
        <v>246</v>
      </c>
      <c r="H355" s="31">
        <f t="shared" si="27"/>
        <v>244</v>
      </c>
    </row>
    <row r="356" spans="1:9" ht="15" x14ac:dyDescent="0.25">
      <c r="A356" s="25"/>
      <c r="B356" s="26"/>
      <c r="C356" s="27" t="s">
        <v>73</v>
      </c>
      <c r="D356" s="28">
        <v>99</v>
      </c>
      <c r="F356" s="30"/>
      <c r="G356" s="30">
        <v>0</v>
      </c>
      <c r="H356" s="31">
        <f t="shared" si="27"/>
        <v>0</v>
      </c>
    </row>
    <row r="357" spans="1:9" ht="15" x14ac:dyDescent="0.25">
      <c r="A357" s="25"/>
      <c r="B357" s="26"/>
      <c r="C357" s="37" t="s">
        <v>76</v>
      </c>
      <c r="D357" s="38"/>
      <c r="E357" s="47"/>
      <c r="F357" s="40">
        <f>SUM(F344:F356)</f>
        <v>189</v>
      </c>
      <c r="G357" s="40">
        <f t="shared" ref="G357:H357" si="31">SUM(G344:G356)</f>
        <v>4109</v>
      </c>
      <c r="H357" s="40">
        <f t="shared" si="31"/>
        <v>4298</v>
      </c>
      <c r="I357" s="9"/>
    </row>
  </sheetData>
  <autoFilter ref="A21:D357" xr:uid="{0D77F1B2-131E-465D-806E-A34F763D7114}"/>
  <mergeCells count="168">
    <mergeCell ref="A330:A343"/>
    <mergeCell ref="B330:B343"/>
    <mergeCell ref="C331:C335"/>
    <mergeCell ref="C336:C339"/>
    <mergeCell ref="C340:C341"/>
    <mergeCell ref="A344:A357"/>
    <mergeCell ref="B344:B357"/>
    <mergeCell ref="C345:C349"/>
    <mergeCell ref="C350:C353"/>
    <mergeCell ref="C354:C355"/>
    <mergeCell ref="A302:A315"/>
    <mergeCell ref="B302:B315"/>
    <mergeCell ref="C303:C307"/>
    <mergeCell ref="C308:C311"/>
    <mergeCell ref="C312:C313"/>
    <mergeCell ref="A316:A329"/>
    <mergeCell ref="B316:B329"/>
    <mergeCell ref="C317:C321"/>
    <mergeCell ref="C322:C325"/>
    <mergeCell ref="C326:C327"/>
    <mergeCell ref="A274:A287"/>
    <mergeCell ref="B274:B287"/>
    <mergeCell ref="C275:C279"/>
    <mergeCell ref="C280:C283"/>
    <mergeCell ref="C284:C285"/>
    <mergeCell ref="A288:A301"/>
    <mergeCell ref="B288:B301"/>
    <mergeCell ref="C289:C293"/>
    <mergeCell ref="C294:C297"/>
    <mergeCell ref="C298:C299"/>
    <mergeCell ref="A246:A259"/>
    <mergeCell ref="B246:B259"/>
    <mergeCell ref="C247:C251"/>
    <mergeCell ref="C252:C255"/>
    <mergeCell ref="C256:C257"/>
    <mergeCell ref="A260:A273"/>
    <mergeCell ref="B260:B273"/>
    <mergeCell ref="C261:C265"/>
    <mergeCell ref="C266:C269"/>
    <mergeCell ref="C270:C271"/>
    <mergeCell ref="A218:A231"/>
    <mergeCell ref="B218:B231"/>
    <mergeCell ref="C219:C223"/>
    <mergeCell ref="C224:C227"/>
    <mergeCell ref="C228:C229"/>
    <mergeCell ref="A232:A245"/>
    <mergeCell ref="B232:B245"/>
    <mergeCell ref="C233:C237"/>
    <mergeCell ref="C238:C241"/>
    <mergeCell ref="C242:C243"/>
    <mergeCell ref="A190:A203"/>
    <mergeCell ref="B190:B203"/>
    <mergeCell ref="C191:C195"/>
    <mergeCell ref="C196:C199"/>
    <mergeCell ref="C200:C201"/>
    <mergeCell ref="A204:A217"/>
    <mergeCell ref="B204:B217"/>
    <mergeCell ref="C205:C209"/>
    <mergeCell ref="C210:C213"/>
    <mergeCell ref="C214:C215"/>
    <mergeCell ref="A162:A175"/>
    <mergeCell ref="B162:B175"/>
    <mergeCell ref="C163:C167"/>
    <mergeCell ref="C168:C171"/>
    <mergeCell ref="C172:C173"/>
    <mergeCell ref="A176:A189"/>
    <mergeCell ref="B176:B189"/>
    <mergeCell ref="C177:C181"/>
    <mergeCell ref="C182:C185"/>
    <mergeCell ref="C186:C187"/>
    <mergeCell ref="A134:A147"/>
    <mergeCell ref="B134:B147"/>
    <mergeCell ref="C135:C139"/>
    <mergeCell ref="C140:C143"/>
    <mergeCell ref="C144:C145"/>
    <mergeCell ref="A148:A161"/>
    <mergeCell ref="B148:B161"/>
    <mergeCell ref="C149:C153"/>
    <mergeCell ref="C154:C157"/>
    <mergeCell ref="C158:C159"/>
    <mergeCell ref="A106:A119"/>
    <mergeCell ref="B106:B119"/>
    <mergeCell ref="C107:C111"/>
    <mergeCell ref="C112:C115"/>
    <mergeCell ref="C116:C117"/>
    <mergeCell ref="A120:A133"/>
    <mergeCell ref="B120:B133"/>
    <mergeCell ref="C121:C125"/>
    <mergeCell ref="C126:C129"/>
    <mergeCell ref="C130:C131"/>
    <mergeCell ref="A78:A91"/>
    <mergeCell ref="B78:B91"/>
    <mergeCell ref="C79:C83"/>
    <mergeCell ref="C84:C87"/>
    <mergeCell ref="C88:C89"/>
    <mergeCell ref="A92:A105"/>
    <mergeCell ref="B92:B105"/>
    <mergeCell ref="C93:C97"/>
    <mergeCell ref="C98:C101"/>
    <mergeCell ref="C102:C103"/>
    <mergeCell ref="A64:A77"/>
    <mergeCell ref="B64:B77"/>
    <mergeCell ref="K64:K66"/>
    <mergeCell ref="L64:L66"/>
    <mergeCell ref="C65:C69"/>
    <mergeCell ref="J67:J74"/>
    <mergeCell ref="K67:K74"/>
    <mergeCell ref="L67:L74"/>
    <mergeCell ref="C70:C73"/>
    <mergeCell ref="C74:C75"/>
    <mergeCell ref="A50:A63"/>
    <mergeCell ref="B50:B63"/>
    <mergeCell ref="C51:C55"/>
    <mergeCell ref="K52:K54"/>
    <mergeCell ref="L52:L54"/>
    <mergeCell ref="K55:K57"/>
    <mergeCell ref="L55:L57"/>
    <mergeCell ref="C56:C59"/>
    <mergeCell ref="K58:K60"/>
    <mergeCell ref="L58:L60"/>
    <mergeCell ref="M49:M74"/>
    <mergeCell ref="O49:Q49"/>
    <mergeCell ref="R49:U49"/>
    <mergeCell ref="V49:Y49"/>
    <mergeCell ref="Z49:AC49"/>
    <mergeCell ref="AD49:AG49"/>
    <mergeCell ref="L40:L47"/>
    <mergeCell ref="C42:C45"/>
    <mergeCell ref="C46:C47"/>
    <mergeCell ref="J49:J60"/>
    <mergeCell ref="K49:K51"/>
    <mergeCell ref="L49:L51"/>
    <mergeCell ref="C60:C61"/>
    <mergeCell ref="J61:J66"/>
    <mergeCell ref="K61:K63"/>
    <mergeCell ref="L61:L63"/>
    <mergeCell ref="J34:J39"/>
    <mergeCell ref="K34:K36"/>
    <mergeCell ref="L34:L36"/>
    <mergeCell ref="A36:A49"/>
    <mergeCell ref="B36:B49"/>
    <mergeCell ref="C37:C41"/>
    <mergeCell ref="K37:K39"/>
    <mergeCell ref="L37:L39"/>
    <mergeCell ref="J40:J47"/>
    <mergeCell ref="K40:K47"/>
    <mergeCell ref="C28:C31"/>
    <mergeCell ref="K28:K30"/>
    <mergeCell ref="L28:L30"/>
    <mergeCell ref="K31:K33"/>
    <mergeCell ref="L31:L33"/>
    <mergeCell ref="C32:C33"/>
    <mergeCell ref="AD20:AG20"/>
    <mergeCell ref="A22:A35"/>
    <mergeCell ref="B22:B35"/>
    <mergeCell ref="J22:J33"/>
    <mergeCell ref="K22:K24"/>
    <mergeCell ref="L22:L24"/>
    <mergeCell ref="M22:M47"/>
    <mergeCell ref="C23:C27"/>
    <mergeCell ref="K25:K27"/>
    <mergeCell ref="L25:L27"/>
    <mergeCell ref="F20:H20"/>
    <mergeCell ref="J20:M20"/>
    <mergeCell ref="O20:Q20"/>
    <mergeCell ref="R20:U20"/>
    <mergeCell ref="V20:Y20"/>
    <mergeCell ref="Z20:AC20"/>
  </mergeCells>
  <dataValidations count="1">
    <dataValidation type="list" allowBlank="1" showInputMessage="1" showErrorMessage="1" sqref="M22:M47 M49:M74" xr:uid="{CF996F75-12C0-44E6-B689-E9CEB9A5E547}">
      <formula1>$P$6:$P$18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Form-PACSE ETC CESAR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EDUCACION</dc:creator>
  <cp:lastModifiedBy>IVONE EDUCACION</cp:lastModifiedBy>
  <dcterms:created xsi:type="dcterms:W3CDTF">2024-11-28T16:51:36Z</dcterms:created>
  <dcterms:modified xsi:type="dcterms:W3CDTF">2024-11-28T16:53:31Z</dcterms:modified>
</cp:coreProperties>
</file>